
<file path=[Content_Types].xml><?xml version="1.0" encoding="utf-8"?>
<Types xmlns="http://schemas.openxmlformats.org/package/2006/content-types">
  <Override PartName="/xl/charts/chart6.xml" ContentType="application/vnd.openxmlformats-officedocument.drawingml.chart+xml"/>
  <Override PartName="/xl/embeddings/oleObject8.bin" ContentType="application/vnd.openxmlformats-officedocument.oleObject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drawings/drawing6.xml" ContentType="application/vnd.openxmlformats-officedocument.drawing+xml"/>
  <Override PartName="/xl/embeddings/oleObject12.bin" ContentType="application/vnd.openxmlformats-officedocument.oleObject"/>
  <Override PartName="/xl/worksheets/sheet6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emf" ContentType="image/x-emf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drawings/drawing4.xml" ContentType="application/vnd.openxmlformats-officedocument.drawing+xml"/>
  <Override PartName="/xl/drawings/drawing5.xml" ContentType="application/vnd.openxmlformats-officedocument.drawing+xml"/>
  <Override PartName="/xl/embeddings/oleObject10.bin" ContentType="application/vnd.openxmlformats-officedocument.oleObject"/>
  <Override PartName="/xl/embeddings/oleObject11.bin" ContentType="application/vnd.openxmlformats-officedocument.oleObject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harts/chart18.xml" ContentType="application/vnd.openxmlformats-officedocument.drawingml.chart+xml"/>
  <Override PartName="/xl/worksheets/sheet1.xml" ContentType="application/vnd.openxmlformats-officedocument.spreadsheetml.worksheet+xml"/>
  <Default Extension="vml" ContentType="application/vnd.openxmlformats-officedocument.vmlDrawing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embeddings/oleObject9.bin" ContentType="application/vnd.openxmlformats-officedocument.oleObject"/>
  <Override PartName="/docProps/core.xml" ContentType="application/vnd.openxmlformats-package.core-properties+xml"/>
  <Default Extension="bin" ContentType="application/vnd.openxmlformats-officedocument.spreadsheetml.printerSettings"/>
  <Override PartName="/xl/charts/chart7.xml" ContentType="application/vnd.openxmlformats-officedocument.drawingml.chart+xml"/>
  <Override PartName="/xl/embeddings/oleObject7.bin" ContentType="application/vnd.openxmlformats-officedocument.oleObject"/>
  <Override PartName="/xl/charts/chart10.xml" ContentType="application/vnd.openxmlformats-officedocument.drawingml.char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-90" windowWidth="9600" windowHeight="4740"/>
  </bookViews>
  <sheets>
    <sheet name="Standard" sheetId="1" r:id="rId1"/>
    <sheet name="Case 1" sheetId="3" r:id="rId2"/>
    <sheet name="Case 2" sheetId="4" r:id="rId3"/>
    <sheet name="Case 3" sheetId="5" r:id="rId4"/>
    <sheet name="Case 4" sheetId="6" r:id="rId5"/>
    <sheet name="Case 5" sheetId="7" r:id="rId6"/>
  </sheets>
  <calcPr calcId="125725"/>
</workbook>
</file>

<file path=xl/calcChain.xml><?xml version="1.0" encoding="utf-8"?>
<calcChain xmlns="http://schemas.openxmlformats.org/spreadsheetml/2006/main">
  <c r="AA3" i="7" a="1"/>
  <c r="AB4" s="1"/>
  <c r="X3"/>
  <c r="X3" a="1"/>
  <c r="Y3" s="1"/>
  <c r="AA3" i="6" a="1"/>
  <c r="AB4" s="1"/>
  <c r="X3"/>
  <c r="X3" a="1"/>
  <c r="Y3" s="1"/>
  <c r="AA3" i="5" a="1"/>
  <c r="AA4" s="1"/>
  <c r="X3" a="1"/>
  <c r="Y3" s="1"/>
  <c r="AA3" i="4" a="1"/>
  <c r="AB4" s="1"/>
  <c r="X3"/>
  <c r="X3" a="1"/>
  <c r="Y3" s="1"/>
  <c r="AA3" i="3" a="1"/>
  <c r="AB4" s="1"/>
  <c r="X3"/>
  <c r="X3" a="1"/>
  <c r="Y3" s="1"/>
  <c r="AG3" i="1" a="1"/>
  <c r="AG3" s="1"/>
  <c r="AD3" a="1"/>
  <c r="AD3" s="1"/>
  <c r="AA3" a="1"/>
  <c r="AA3" s="1"/>
  <c r="X3" a="1"/>
  <c r="X3" s="1"/>
  <c r="AW8" i="7" a="1"/>
  <c r="AY9" s="1"/>
  <c r="AW8" i="6" a="1"/>
  <c r="AY9" s="1"/>
  <c r="AW8" i="5" a="1"/>
  <c r="AY9" s="1"/>
  <c r="BA8" i="1" a="1"/>
  <c r="BA8" s="1"/>
  <c r="AW8" a="1"/>
  <c r="AW8" s="1"/>
  <c r="C10" i="7"/>
  <c r="O8" a="1"/>
  <c r="O10" s="1"/>
  <c r="K8" a="1"/>
  <c r="M9" s="1"/>
  <c r="C10" i="6"/>
  <c r="O8" a="1"/>
  <c r="O10" s="1"/>
  <c r="K8" a="1"/>
  <c r="M9" s="1"/>
  <c r="C10" i="5"/>
  <c r="K8" s="1" a="1"/>
  <c r="O8" a="1"/>
  <c r="O10" s="1"/>
  <c r="C10" i="4"/>
  <c r="O8" a="1"/>
  <c r="O10" s="1"/>
  <c r="K8" a="1"/>
  <c r="M9" s="1"/>
  <c r="C10" i="3"/>
  <c r="O8" a="1"/>
  <c r="P10" s="1"/>
  <c r="K8" a="1"/>
  <c r="L9" s="1"/>
  <c r="O8" i="1" a="1"/>
  <c r="O8" s="1"/>
  <c r="X3" i="5" l="1"/>
  <c r="AA3" i="7"/>
  <c r="AA4"/>
  <c r="AD3" s="1" a="1"/>
  <c r="AB3"/>
  <c r="AA3" i="6"/>
  <c r="AA4"/>
  <c r="AD3" s="1" a="1"/>
  <c r="AB3"/>
  <c r="AB3" i="5"/>
  <c r="AB4"/>
  <c r="AD3" s="1" a="1"/>
  <c r="AA3"/>
  <c r="AA3" i="4"/>
  <c r="AA4"/>
  <c r="AD3" s="1" a="1"/>
  <c r="AB3"/>
  <c r="AA3" i="3"/>
  <c r="AA4"/>
  <c r="AD3" s="1" a="1"/>
  <c r="AB3"/>
  <c r="AE3" i="1"/>
  <c r="AB4"/>
  <c r="AB3"/>
  <c r="AA4"/>
  <c r="Y3"/>
  <c r="AW8" i="7"/>
  <c r="AY8"/>
  <c r="AX9"/>
  <c r="AX8"/>
  <c r="AW9"/>
  <c r="AW8" i="6"/>
  <c r="AY8"/>
  <c r="AX9"/>
  <c r="AX8"/>
  <c r="AW9"/>
  <c r="AW8" i="5"/>
  <c r="AY8"/>
  <c r="AX9"/>
  <c r="AX8"/>
  <c r="AW9"/>
  <c r="BB9" i="1"/>
  <c r="BB8"/>
  <c r="BA9"/>
  <c r="AY9"/>
  <c r="AW9"/>
  <c r="AX8"/>
  <c r="AX9"/>
  <c r="AY8"/>
  <c r="K8" i="7"/>
  <c r="L9"/>
  <c r="M8"/>
  <c r="P8"/>
  <c r="P9"/>
  <c r="P10"/>
  <c r="L8"/>
  <c r="K9"/>
  <c r="O8"/>
  <c r="O9"/>
  <c r="M8" i="6"/>
  <c r="K8"/>
  <c r="L9"/>
  <c r="P8"/>
  <c r="P9"/>
  <c r="P10"/>
  <c r="L8"/>
  <c r="R8" s="1" a="1"/>
  <c r="K9"/>
  <c r="O8"/>
  <c r="AD8" s="1" a="1"/>
  <c r="O9"/>
  <c r="O8" i="3"/>
  <c r="O10"/>
  <c r="O9"/>
  <c r="P10" i="1"/>
  <c r="M9" i="5"/>
  <c r="K9"/>
  <c r="L8"/>
  <c r="L9"/>
  <c r="M8"/>
  <c r="K8"/>
  <c r="P8"/>
  <c r="P9"/>
  <c r="P10"/>
  <c r="O8"/>
  <c r="AD8" s="1" a="1"/>
  <c r="O9"/>
  <c r="K8" i="4"/>
  <c r="L9"/>
  <c r="M8"/>
  <c r="P8"/>
  <c r="P9"/>
  <c r="P10"/>
  <c r="L8"/>
  <c r="K9"/>
  <c r="O8"/>
  <c r="AD8" s="1" a="1"/>
  <c r="O9"/>
  <c r="L8" i="3"/>
  <c r="K9"/>
  <c r="M9"/>
  <c r="K8"/>
  <c r="M8"/>
  <c r="P8"/>
  <c r="AD8" s="1" a="1"/>
  <c r="P9"/>
  <c r="P9" i="1"/>
  <c r="O10"/>
  <c r="O9"/>
  <c r="P8"/>
  <c r="AD3" i="7" l="1"/>
  <c r="AG3" s="1" a="1"/>
  <c r="AG3" s="1"/>
  <c r="AE3"/>
  <c r="AD3" i="6"/>
  <c r="AG3" s="1" a="1"/>
  <c r="AG3" s="1"/>
  <c r="AE3"/>
  <c r="AE3" i="5"/>
  <c r="AD3"/>
  <c r="AD3" i="4"/>
  <c r="AG3" s="1" a="1"/>
  <c r="AG3" s="1"/>
  <c r="AE3"/>
  <c r="AD3" i="3"/>
  <c r="AG3" s="1" a="1"/>
  <c r="AG3" s="1"/>
  <c r="AE3"/>
  <c r="BA8" i="7" a="1"/>
  <c r="BA8" i="6" a="1"/>
  <c r="BA8" i="5" a="1"/>
  <c r="AD8" i="7" a="1"/>
  <c r="R8" a="1"/>
  <c r="S9" s="1"/>
  <c r="AD10"/>
  <c r="AD9"/>
  <c r="AD8"/>
  <c r="AE10"/>
  <c r="AE9"/>
  <c r="AE8"/>
  <c r="S9" i="6"/>
  <c r="S8"/>
  <c r="R9"/>
  <c r="R8"/>
  <c r="X8" s="1" a="1"/>
  <c r="AD10"/>
  <c r="AD9"/>
  <c r="AD8"/>
  <c r="AE10"/>
  <c r="AE9"/>
  <c r="AE8"/>
  <c r="R8" i="4" a="1"/>
  <c r="S8" s="1"/>
  <c r="AD10" i="5"/>
  <c r="AD9"/>
  <c r="AD8"/>
  <c r="AE10"/>
  <c r="AE9"/>
  <c r="AE8"/>
  <c r="R8" a="1"/>
  <c r="AD10" i="4"/>
  <c r="AD9"/>
  <c r="AD8"/>
  <c r="AE10"/>
  <c r="AE9"/>
  <c r="AE8"/>
  <c r="AE10" i="3"/>
  <c r="AE9"/>
  <c r="AE8"/>
  <c r="AD10"/>
  <c r="AD9"/>
  <c r="AD8"/>
  <c r="R8" a="1"/>
  <c r="AG3" i="5" l="1" a="1"/>
  <c r="AG3" s="1"/>
  <c r="BA9" i="7"/>
  <c r="BA8"/>
  <c r="BB9"/>
  <c r="BB8"/>
  <c r="BA9" i="6"/>
  <c r="BA8"/>
  <c r="BB9"/>
  <c r="BB8"/>
  <c r="BA9" i="5"/>
  <c r="BA8"/>
  <c r="BB9"/>
  <c r="BB8"/>
  <c r="R8" i="7"/>
  <c r="X8" s="1" a="1"/>
  <c r="S8"/>
  <c r="Y8" s="1"/>
  <c r="R9"/>
  <c r="X9"/>
  <c r="X8"/>
  <c r="Y9"/>
  <c r="X9" i="6"/>
  <c r="X8"/>
  <c r="Y9"/>
  <c r="Y8"/>
  <c r="R9" i="4"/>
  <c r="S9"/>
  <c r="R8"/>
  <c r="X8" s="1" a="1"/>
  <c r="S9" i="5"/>
  <c r="S8"/>
  <c r="R9"/>
  <c r="R8"/>
  <c r="X8" s="1" a="1"/>
  <c r="X9" i="4"/>
  <c r="X8"/>
  <c r="Y9"/>
  <c r="Y8"/>
  <c r="R9" i="3"/>
  <c r="R8"/>
  <c r="S9"/>
  <c r="S8"/>
  <c r="AA8" i="7" l="1" a="1"/>
  <c r="AB9" s="1"/>
  <c r="AA8" i="6" a="1"/>
  <c r="X9" i="5"/>
  <c r="X8"/>
  <c r="Y9"/>
  <c r="Y8"/>
  <c r="AA8" i="4" a="1"/>
  <c r="X8" i="3" a="1"/>
  <c r="AA8" i="7" l="1"/>
  <c r="AB8"/>
  <c r="AA9"/>
  <c r="AB9" i="6"/>
  <c r="AB8"/>
  <c r="AA9"/>
  <c r="AA8"/>
  <c r="AG8" s="1" a="1"/>
  <c r="AA8" i="5" a="1"/>
  <c r="AB9" i="4"/>
  <c r="AB8"/>
  <c r="AA9"/>
  <c r="AA8"/>
  <c r="AG8" s="1" a="1"/>
  <c r="Y9" i="3"/>
  <c r="Y8"/>
  <c r="X9"/>
  <c r="X8"/>
  <c r="AA8" l="1" a="1"/>
  <c r="AA8" s="1"/>
  <c r="AG8" i="7" a="1"/>
  <c r="AH10" i="6"/>
  <c r="AH9"/>
  <c r="AH8"/>
  <c r="AG10"/>
  <c r="AG9"/>
  <c r="AG8"/>
  <c r="AB9" i="5"/>
  <c r="AB8"/>
  <c r="AA9"/>
  <c r="AA8"/>
  <c r="AH10" i="4"/>
  <c r="AH9"/>
  <c r="AH8"/>
  <c r="AG10"/>
  <c r="AG9"/>
  <c r="AG8"/>
  <c r="AB9" i="3" l="1"/>
  <c r="AA9"/>
  <c r="AB8"/>
  <c r="AH10" i="7"/>
  <c r="AH8"/>
  <c r="AG9"/>
  <c r="AH9"/>
  <c r="AG10"/>
  <c r="AG8"/>
  <c r="AN8" i="6" a="1"/>
  <c r="AL8" a="1"/>
  <c r="AG8" i="5" a="1"/>
  <c r="AN8" i="4" a="1"/>
  <c r="AL8" a="1"/>
  <c r="AG8" i="3" a="1"/>
  <c r="AN8" i="7" l="1" a="1"/>
  <c r="AL8" a="1"/>
  <c r="AL10" i="6"/>
  <c r="AL8"/>
  <c r="AL9"/>
  <c r="AP10"/>
  <c r="AN10"/>
  <c r="AO9"/>
  <c r="AP8"/>
  <c r="AN8"/>
  <c r="AO10"/>
  <c r="AP9"/>
  <c r="AN9"/>
  <c r="AO8"/>
  <c r="AH10" i="5"/>
  <c r="AH9"/>
  <c r="AH8"/>
  <c r="AG10"/>
  <c r="AG9"/>
  <c r="AG8"/>
  <c r="AP10" i="4"/>
  <c r="AN10"/>
  <c r="AO9"/>
  <c r="AP8"/>
  <c r="AN8"/>
  <c r="AR8" s="1" a="1"/>
  <c r="AO10"/>
  <c r="AP9"/>
  <c r="AN9"/>
  <c r="AO8"/>
  <c r="AL10"/>
  <c r="AL8"/>
  <c r="AL9"/>
  <c r="AG10" i="3"/>
  <c r="AG9"/>
  <c r="AG8"/>
  <c r="AH10"/>
  <c r="AH9"/>
  <c r="AH8"/>
  <c r="AN10" i="7" l="1"/>
  <c r="AR10" s="1"/>
  <c r="AP8"/>
  <c r="AT8" s="1"/>
  <c r="AO10"/>
  <c r="AS10" s="1"/>
  <c r="AN9"/>
  <c r="AR9" s="1"/>
  <c r="AP10"/>
  <c r="AT10" s="1"/>
  <c r="AO9"/>
  <c r="AS9" s="1"/>
  <c r="AN8"/>
  <c r="AP9"/>
  <c r="AT9" s="1"/>
  <c r="AO8"/>
  <c r="AS8" s="1"/>
  <c r="AL10"/>
  <c r="AL9"/>
  <c r="AL8"/>
  <c r="AR8" i="6" a="1"/>
  <c r="AN8" i="5" a="1"/>
  <c r="AL8" a="1"/>
  <c r="AT10" i="4"/>
  <c r="AR10"/>
  <c r="AS9"/>
  <c r="AT8"/>
  <c r="AR8"/>
  <c r="AW8" s="1" a="1"/>
  <c r="AS10"/>
  <c r="AT9"/>
  <c r="AR9"/>
  <c r="AS8"/>
  <c r="AN8" i="3" a="1"/>
  <c r="AL8" a="1"/>
  <c r="C10" i="1"/>
  <c r="K8" s="1" a="1"/>
  <c r="AX9" i="4" l="1"/>
  <c r="AX8"/>
  <c r="AY9"/>
  <c r="AY8"/>
  <c r="AW9"/>
  <c r="AW8"/>
  <c r="AR8" i="7" a="1"/>
  <c r="AR8"/>
  <c r="AT10" i="6"/>
  <c r="AR10"/>
  <c r="AS9"/>
  <c r="AT8"/>
  <c r="AR8"/>
  <c r="AS10"/>
  <c r="AT9"/>
  <c r="AR9"/>
  <c r="AS8"/>
  <c r="AP10" i="5"/>
  <c r="AN10"/>
  <c r="AO9"/>
  <c r="AP8"/>
  <c r="AN8"/>
  <c r="AO10"/>
  <c r="AP9"/>
  <c r="AN9"/>
  <c r="AO8"/>
  <c r="AL10"/>
  <c r="AL8"/>
  <c r="AL9"/>
  <c r="AL9" i="3"/>
  <c r="AL10"/>
  <c r="AL8"/>
  <c r="AO10"/>
  <c r="AP9"/>
  <c r="AN9"/>
  <c r="AO8"/>
  <c r="AP10"/>
  <c r="AN10"/>
  <c r="AO9"/>
  <c r="AP8"/>
  <c r="AN8"/>
  <c r="AR8" s="1" a="1"/>
  <c r="M8" i="1"/>
  <c r="L9"/>
  <c r="K8"/>
  <c r="L8"/>
  <c r="K9"/>
  <c r="M9"/>
  <c r="AD8" a="1"/>
  <c r="BA8" i="4" l="1" a="1"/>
  <c r="R8" i="1" a="1"/>
  <c r="AR8" i="5" a="1"/>
  <c r="AS10" i="3"/>
  <c r="AT9"/>
  <c r="AR9"/>
  <c r="AS8"/>
  <c r="AT10"/>
  <c r="AR10"/>
  <c r="AS9"/>
  <c r="AT8"/>
  <c r="AR8"/>
  <c r="AW8" s="1" a="1"/>
  <c r="R9" i="1"/>
  <c r="S8"/>
  <c r="S9"/>
  <c r="R8"/>
  <c r="AD10"/>
  <c r="AE8"/>
  <c r="AD8"/>
  <c r="AE10"/>
  <c r="AE9"/>
  <c r="AD9"/>
  <c r="BB9" i="4" l="1"/>
  <c r="BA9"/>
  <c r="BB8"/>
  <c r="BA8"/>
  <c r="AY9" i="3"/>
  <c r="AY8"/>
  <c r="AX8"/>
  <c r="AW8"/>
  <c r="AX9"/>
  <c r="AW9"/>
  <c r="X8" i="1" a="1"/>
  <c r="X8" s="1"/>
  <c r="X9"/>
  <c r="AT10" i="5"/>
  <c r="AR10"/>
  <c r="AS9"/>
  <c r="AT8"/>
  <c r="AR8"/>
  <c r="AS10"/>
  <c r="AT9"/>
  <c r="AR9"/>
  <c r="AS8"/>
  <c r="BA8" i="3" l="1" a="1"/>
  <c r="Y8" i="1"/>
  <c r="AA8" s="1" a="1"/>
  <c r="Y9"/>
  <c r="BA8" i="3" l="1"/>
  <c r="BB8"/>
  <c r="BA9"/>
  <c r="BB9"/>
  <c r="AB8" i="1"/>
  <c r="AA9"/>
  <c r="AA8"/>
  <c r="AB9"/>
  <c r="AG8" l="1" a="1"/>
  <c r="AH9" l="1"/>
  <c r="AG8"/>
  <c r="AG9"/>
  <c r="AH8"/>
  <c r="AG10"/>
  <c r="AH10"/>
  <c r="AL8" l="1" a="1"/>
  <c r="AN8" a="1"/>
  <c r="AO8" l="1"/>
  <c r="AN8"/>
  <c r="AO10"/>
  <c r="AO9"/>
  <c r="AP8"/>
  <c r="AP9"/>
  <c r="AN9"/>
  <c r="AN10"/>
  <c r="AP10"/>
  <c r="AL8"/>
  <c r="AL9"/>
  <c r="AL10"/>
  <c r="AR8" l="1" a="1"/>
  <c r="AR8" s="1"/>
  <c r="AT9"/>
  <c r="AT10"/>
  <c r="AT8"/>
  <c r="AS8"/>
  <c r="AS10" l="1"/>
  <c r="AR9"/>
  <c r="AS9"/>
  <c r="AR10"/>
</calcChain>
</file>

<file path=xl/sharedStrings.xml><?xml version="1.0" encoding="utf-8"?>
<sst xmlns="http://schemas.openxmlformats.org/spreadsheetml/2006/main" count="360" uniqueCount="53">
  <si>
    <t>M</t>
  </si>
  <si>
    <t>G</t>
  </si>
  <si>
    <t>GM</t>
  </si>
  <si>
    <t>Gt</t>
  </si>
  <si>
    <t>Post-covariance of cross-sections</t>
    <phoneticPr fontId="1"/>
  </si>
  <si>
    <t>Cross-section changes by adjustment</t>
    <phoneticPr fontId="1"/>
  </si>
  <si>
    <t>Sensitivity coefficients</t>
    <phoneticPr fontId="1"/>
  </si>
  <si>
    <t>Prior cross-section-induced errors</t>
    <phoneticPr fontId="1"/>
  </si>
  <si>
    <t>Ve+Vm</t>
    <phoneticPr fontId="1"/>
  </si>
  <si>
    <t>Re-Rc</t>
    <phoneticPr fontId="1"/>
  </si>
  <si>
    <t>T'-To</t>
    <phoneticPr fontId="1"/>
  </si>
  <si>
    <t>M'</t>
    <phoneticPr fontId="1"/>
  </si>
  <si>
    <r>
      <t>GMG</t>
    </r>
    <r>
      <rPr>
        <b/>
        <vertAlign val="superscript"/>
        <sz val="14"/>
        <rFont val="Times New Roman"/>
        <family val="1"/>
      </rPr>
      <t>t</t>
    </r>
    <phoneticPr fontId="1"/>
  </si>
  <si>
    <t>E-C values</t>
    <phoneticPr fontId="1"/>
  </si>
  <si>
    <t>Prior-covariance of cross-sections</t>
    <phoneticPr fontId="1"/>
  </si>
  <si>
    <r>
      <rPr>
        <b/>
        <sz val="20"/>
        <rFont val="Times New Roman"/>
        <family val="1"/>
      </rPr>
      <t xml:space="preserve">( </t>
    </r>
    <r>
      <rPr>
        <b/>
        <u/>
        <sz val="20"/>
        <color rgb="FFFF0000"/>
        <rFont val="Times New Roman"/>
        <family val="1"/>
      </rPr>
      <t>3 cross-sections</t>
    </r>
    <r>
      <rPr>
        <b/>
        <sz val="20"/>
        <color rgb="FFFF0000"/>
        <rFont val="Times New Roman"/>
        <family val="1"/>
      </rPr>
      <t xml:space="preserve"> </t>
    </r>
    <r>
      <rPr>
        <b/>
        <sz val="20"/>
        <rFont val="Times New Roman"/>
        <family val="1"/>
      </rPr>
      <t xml:space="preserve">&amp; </t>
    </r>
    <r>
      <rPr>
        <b/>
        <u/>
        <sz val="20"/>
        <color rgb="FFFF0000"/>
        <rFont val="Times New Roman"/>
        <family val="1"/>
      </rPr>
      <t>2 integral data</t>
    </r>
    <r>
      <rPr>
        <b/>
        <sz val="20"/>
        <rFont val="Times New Roman"/>
        <family val="1"/>
      </rPr>
      <t xml:space="preserve"> system)</t>
    </r>
    <phoneticPr fontId="1"/>
  </si>
  <si>
    <t>s1</t>
    <phoneticPr fontId="1"/>
  </si>
  <si>
    <t>s2</t>
    <phoneticPr fontId="1"/>
  </si>
  <si>
    <t>s3</t>
    <phoneticPr fontId="1"/>
  </si>
  <si>
    <t>s1</t>
    <phoneticPr fontId="1"/>
  </si>
  <si>
    <t>s2</t>
    <phoneticPr fontId="1"/>
  </si>
  <si>
    <t>s3</t>
    <phoneticPr fontId="1"/>
  </si>
  <si>
    <t>R1</t>
    <phoneticPr fontId="1"/>
  </si>
  <si>
    <t>R2</t>
    <phoneticPr fontId="1"/>
  </si>
  <si>
    <t>R1</t>
    <phoneticPr fontId="1"/>
  </si>
  <si>
    <t>R2</t>
    <phoneticPr fontId="1"/>
  </si>
  <si>
    <t>Simulation of Cross-section Adjustment
 (Standard Case)</t>
    <phoneticPr fontId="1"/>
  </si>
  <si>
    <t>Experimental plus analytical modeling errors</t>
    <phoneticPr fontId="1"/>
  </si>
  <si>
    <r>
      <t xml:space="preserve">( </t>
    </r>
    <r>
      <rPr>
        <b/>
        <u/>
        <sz val="20"/>
        <color theme="1"/>
        <rFont val="Times New Roman"/>
        <family val="1"/>
      </rPr>
      <t>3 cross-sections</t>
    </r>
    <r>
      <rPr>
        <b/>
        <sz val="20"/>
        <color theme="1"/>
        <rFont val="Times New Roman"/>
        <family val="1"/>
      </rPr>
      <t xml:space="preserve"> &amp; </t>
    </r>
    <r>
      <rPr>
        <b/>
        <u/>
        <sz val="20"/>
        <color theme="1"/>
        <rFont val="Times New Roman"/>
        <family val="1"/>
      </rPr>
      <t>2 integral data</t>
    </r>
    <r>
      <rPr>
        <b/>
        <sz val="20"/>
        <color theme="1"/>
        <rFont val="Times New Roman"/>
        <family val="1"/>
      </rPr>
      <t xml:space="preserve"> system)</t>
    </r>
    <phoneticPr fontId="1"/>
  </si>
  <si>
    <r>
      <t xml:space="preserve">Simulation of Cross-section Adjustment 
( </t>
    </r>
    <r>
      <rPr>
        <b/>
        <sz val="18"/>
        <color rgb="FFFF0000"/>
        <rFont val="Times New Roman"/>
        <family val="1"/>
      </rPr>
      <t>Case 1: Effect of Cross-section STD</t>
    </r>
    <r>
      <rPr>
        <b/>
        <sz val="18"/>
        <rFont val="Times New Roman"/>
        <family val="1"/>
      </rPr>
      <t xml:space="preserve"> )</t>
    </r>
    <phoneticPr fontId="1"/>
  </si>
  <si>
    <r>
      <t xml:space="preserve">Simulation of Cross-section Adjustment 
( </t>
    </r>
    <r>
      <rPr>
        <b/>
        <sz val="18"/>
        <color rgb="FFFF0000"/>
        <rFont val="Times New Roman"/>
        <family val="1"/>
      </rPr>
      <t>Case 2: Effect of Cross-section correlation</t>
    </r>
    <r>
      <rPr>
        <b/>
        <sz val="18"/>
        <rFont val="Times New Roman"/>
        <family val="1"/>
      </rPr>
      <t xml:space="preserve"> )</t>
    </r>
    <phoneticPr fontId="1"/>
  </si>
  <si>
    <r>
      <t xml:space="preserve">Simulation of Cross-section Adjustment 
( </t>
    </r>
    <r>
      <rPr>
        <b/>
        <sz val="18"/>
        <color rgb="FFFF0000"/>
        <rFont val="Times New Roman"/>
        <family val="1"/>
      </rPr>
      <t>Case 3: Effect of Sensitivity coefficient</t>
    </r>
    <r>
      <rPr>
        <b/>
        <sz val="18"/>
        <rFont val="Times New Roman"/>
        <family val="1"/>
      </rPr>
      <t xml:space="preserve"> )</t>
    </r>
    <phoneticPr fontId="1"/>
  </si>
  <si>
    <r>
      <t xml:space="preserve">Simulation of Cross-section Adjustment 
( </t>
    </r>
    <r>
      <rPr>
        <b/>
        <sz val="18"/>
        <color rgb="FFFF0000"/>
        <rFont val="Times New Roman"/>
        <family val="1"/>
      </rPr>
      <t>Case 4: Effect of Integral parameter errors</t>
    </r>
    <r>
      <rPr>
        <b/>
        <sz val="18"/>
        <rFont val="Times New Roman"/>
        <family val="1"/>
      </rPr>
      <t xml:space="preserve"> )</t>
    </r>
    <phoneticPr fontId="1"/>
  </si>
  <si>
    <r>
      <t xml:space="preserve">Simulation of Cross-section Adjustment 
( </t>
    </r>
    <r>
      <rPr>
        <b/>
        <sz val="18"/>
        <color rgb="FFFF0000"/>
        <rFont val="Times New Roman"/>
        <family val="1"/>
      </rPr>
      <t>Case 5: Effect of C/E value</t>
    </r>
    <r>
      <rPr>
        <b/>
        <sz val="18"/>
        <rFont val="Times New Roman"/>
        <family val="1"/>
      </rPr>
      <t xml:space="preserve"> )</t>
    </r>
    <phoneticPr fontId="1"/>
  </si>
  <si>
    <r>
      <t>MG</t>
    </r>
    <r>
      <rPr>
        <b/>
        <vertAlign val="superscript"/>
        <sz val="14"/>
        <rFont val="Times New Roman"/>
        <family val="1"/>
      </rPr>
      <t>t</t>
    </r>
    <r>
      <rPr>
        <b/>
        <sz val="14"/>
        <rFont val="Times New Roman"/>
        <family val="1"/>
      </rPr>
      <t>(X)</t>
    </r>
    <r>
      <rPr>
        <b/>
        <vertAlign val="superscript"/>
        <sz val="14"/>
        <rFont val="Times New Roman"/>
        <family val="1"/>
      </rPr>
      <t>-1</t>
    </r>
    <r>
      <rPr>
        <b/>
        <sz val="14"/>
        <rFont val="Times New Roman"/>
        <family val="1"/>
      </rPr>
      <t>GM</t>
    </r>
    <phoneticPr fontId="1"/>
  </si>
  <si>
    <r>
      <t>(X)</t>
    </r>
    <r>
      <rPr>
        <b/>
        <vertAlign val="superscript"/>
        <sz val="14"/>
        <rFont val="Times New Roman"/>
        <family val="1"/>
      </rPr>
      <t>-1</t>
    </r>
    <phoneticPr fontId="1"/>
  </si>
  <si>
    <r>
      <t>MG</t>
    </r>
    <r>
      <rPr>
        <b/>
        <vertAlign val="superscript"/>
        <sz val="14"/>
        <rFont val="Times New Roman"/>
        <family val="1"/>
      </rPr>
      <t>t</t>
    </r>
    <r>
      <rPr>
        <b/>
        <sz val="14"/>
        <rFont val="Times New Roman"/>
        <family val="1"/>
      </rPr>
      <t>(X)</t>
    </r>
    <r>
      <rPr>
        <b/>
        <vertAlign val="superscript"/>
        <sz val="14"/>
        <rFont val="Times New Roman"/>
        <family val="1"/>
      </rPr>
      <t>-1</t>
    </r>
    <phoneticPr fontId="1"/>
  </si>
  <si>
    <r>
      <t>MG</t>
    </r>
    <r>
      <rPr>
        <b/>
        <vertAlign val="superscript"/>
        <sz val="14"/>
        <rFont val="Times New Roman"/>
        <family val="1"/>
      </rPr>
      <t>t</t>
    </r>
    <phoneticPr fontId="1"/>
  </si>
  <si>
    <r>
      <t>GMG</t>
    </r>
    <r>
      <rPr>
        <b/>
        <vertAlign val="superscript"/>
        <sz val="14"/>
        <rFont val="Times New Roman"/>
        <family val="1"/>
      </rPr>
      <t>t</t>
    </r>
    <r>
      <rPr>
        <b/>
        <sz val="14"/>
        <rFont val="Times New Roman"/>
        <family val="1"/>
      </rPr>
      <t>+Vem(=X)</t>
    </r>
    <phoneticPr fontId="1"/>
  </si>
  <si>
    <r>
      <t>G</t>
    </r>
    <r>
      <rPr>
        <b/>
        <vertAlign val="superscript"/>
        <sz val="14"/>
        <rFont val="Times New Roman"/>
        <family val="1"/>
      </rPr>
      <t>t</t>
    </r>
    <phoneticPr fontId="1"/>
  </si>
  <si>
    <t>GM'</t>
    <phoneticPr fontId="1"/>
  </si>
  <si>
    <t>Post cross-section-induced errors</t>
    <phoneticPr fontId="1"/>
  </si>
  <si>
    <r>
      <t>GM'G</t>
    </r>
    <r>
      <rPr>
        <b/>
        <vertAlign val="superscript"/>
        <sz val="14"/>
        <rFont val="Times New Roman"/>
        <family val="1"/>
      </rPr>
      <t>t</t>
    </r>
    <phoneticPr fontId="1"/>
  </si>
  <si>
    <t>R1</t>
    <phoneticPr fontId="1"/>
  </si>
  <si>
    <t>R2</t>
    <phoneticPr fontId="1"/>
  </si>
  <si>
    <r>
      <t>GMG</t>
    </r>
    <r>
      <rPr>
        <b/>
        <vertAlign val="superscript"/>
        <sz val="14"/>
        <rFont val="Times New Roman"/>
        <family val="1"/>
      </rPr>
      <t>t</t>
    </r>
    <r>
      <rPr>
        <b/>
        <sz val="14"/>
        <rFont val="Times New Roman"/>
        <family val="1"/>
      </rPr>
      <t>+Vem(=X)</t>
    </r>
    <phoneticPr fontId="1"/>
  </si>
  <si>
    <r>
      <t>(X)</t>
    </r>
    <r>
      <rPr>
        <b/>
        <vertAlign val="superscript"/>
        <sz val="14"/>
        <rFont val="Times New Roman"/>
        <family val="1"/>
      </rPr>
      <t>-1</t>
    </r>
    <phoneticPr fontId="1"/>
  </si>
  <si>
    <r>
      <t>MG</t>
    </r>
    <r>
      <rPr>
        <b/>
        <vertAlign val="superscript"/>
        <sz val="14"/>
        <rFont val="Times New Roman"/>
        <family val="1"/>
      </rPr>
      <t>t</t>
    </r>
    <phoneticPr fontId="1"/>
  </si>
  <si>
    <r>
      <t>MG</t>
    </r>
    <r>
      <rPr>
        <b/>
        <vertAlign val="superscript"/>
        <sz val="14"/>
        <rFont val="Times New Roman"/>
        <family val="1"/>
      </rPr>
      <t>t</t>
    </r>
    <r>
      <rPr>
        <b/>
        <sz val="14"/>
        <rFont val="Times New Roman"/>
        <family val="1"/>
      </rPr>
      <t>(X)</t>
    </r>
    <r>
      <rPr>
        <b/>
        <vertAlign val="superscript"/>
        <sz val="14"/>
        <rFont val="Times New Roman"/>
        <family val="1"/>
      </rPr>
      <t>-1</t>
    </r>
    <phoneticPr fontId="1"/>
  </si>
  <si>
    <r>
      <t>(E-C values)</t>
    </r>
    <r>
      <rPr>
        <b/>
        <vertAlign val="superscript"/>
        <sz val="14"/>
        <rFont val="Times New Roman"/>
        <family val="1"/>
      </rPr>
      <t>t</t>
    </r>
    <phoneticPr fontId="1"/>
  </si>
  <si>
    <r>
      <t>(GMGt+Vem)</t>
    </r>
    <r>
      <rPr>
        <b/>
        <vertAlign val="superscript"/>
        <sz val="14"/>
        <rFont val="Times New Roman"/>
        <family val="1"/>
      </rPr>
      <t>-1</t>
    </r>
    <phoneticPr fontId="1"/>
  </si>
  <si>
    <t>(E-C)t(GMGt+Vem)-1</t>
    <phoneticPr fontId="1"/>
  </si>
  <si>
    <r>
      <t>χ</t>
    </r>
    <r>
      <rPr>
        <b/>
        <vertAlign val="superscript"/>
        <sz val="16"/>
        <rFont val="Times New Roman"/>
        <family val="1"/>
      </rPr>
      <t xml:space="preserve">2 </t>
    </r>
    <r>
      <rPr>
        <b/>
        <sz val="16"/>
        <rFont val="Times New Roman"/>
        <family val="1"/>
      </rPr>
      <t>value</t>
    </r>
    <phoneticPr fontId="1"/>
  </si>
</sst>
</file>

<file path=xl/styles.xml><?xml version="1.0" encoding="utf-8"?>
<styleSheet xmlns="http://schemas.openxmlformats.org/spreadsheetml/2006/main">
  <numFmts count="1">
    <numFmt numFmtId="176" formatCode="0.00_ "/>
  </numFmts>
  <fonts count="19">
    <font>
      <sz val="14"/>
      <name val="明朝"/>
    </font>
    <font>
      <sz val="7"/>
      <name val="ＭＳ Ｐゴシック"/>
      <family val="3"/>
      <charset val="128"/>
    </font>
    <font>
      <sz val="14"/>
      <name val="Times New Roman"/>
      <family val="1"/>
    </font>
    <font>
      <b/>
      <sz val="14"/>
      <name val="Times New Roman"/>
      <family val="1"/>
    </font>
    <font>
      <b/>
      <sz val="16"/>
      <name val="Times New Roman"/>
      <family val="1"/>
    </font>
    <font>
      <b/>
      <vertAlign val="superscript"/>
      <sz val="14"/>
      <name val="Times New Roman"/>
      <family val="1"/>
    </font>
    <font>
      <b/>
      <sz val="16"/>
      <color rgb="FFFF0000"/>
      <name val="Times New Roman"/>
      <family val="1"/>
    </font>
    <font>
      <b/>
      <sz val="18"/>
      <color rgb="FFFF0000"/>
      <name val="Times New Roman"/>
      <family val="1"/>
    </font>
    <font>
      <b/>
      <sz val="18"/>
      <name val="Times New Roman"/>
      <family val="1"/>
    </font>
    <font>
      <u/>
      <sz val="18"/>
      <name val="Times New Roman"/>
      <family val="1"/>
    </font>
    <font>
      <b/>
      <sz val="20"/>
      <color rgb="FFFF0000"/>
      <name val="Times New Roman"/>
      <family val="1"/>
    </font>
    <font>
      <b/>
      <sz val="20"/>
      <name val="Times New Roman"/>
      <family val="1"/>
    </font>
    <font>
      <b/>
      <u/>
      <sz val="20"/>
      <color rgb="FFFF0000"/>
      <name val="Times New Roman"/>
      <family val="1"/>
    </font>
    <font>
      <sz val="12"/>
      <name val="Times New Roman"/>
      <family val="1"/>
    </font>
    <font>
      <b/>
      <sz val="20"/>
      <color theme="1"/>
      <name val="Times New Roman"/>
      <family val="1"/>
    </font>
    <font>
      <b/>
      <u/>
      <sz val="20"/>
      <color theme="1"/>
      <name val="Times New Roman"/>
      <family val="1"/>
    </font>
    <font>
      <b/>
      <sz val="16"/>
      <color theme="1"/>
      <name val="Times New Roman"/>
      <family val="1"/>
    </font>
    <font>
      <b/>
      <sz val="8"/>
      <name val="Times New Roman"/>
      <family val="1"/>
    </font>
    <font>
      <b/>
      <vertAlign val="superscript"/>
      <sz val="16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CC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5">
    <xf numFmtId="0" fontId="0" fillId="0" borderId="0" xfId="0"/>
    <xf numFmtId="0" fontId="2" fillId="0" borderId="0" xfId="0" applyFont="1"/>
    <xf numFmtId="0" fontId="2" fillId="0" borderId="12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16" xfId="0" applyFont="1" applyBorder="1" applyAlignment="1">
      <alignment vertical="center"/>
    </xf>
    <xf numFmtId="0" fontId="2" fillId="0" borderId="15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15" xfId="0" applyFont="1" applyBorder="1"/>
    <xf numFmtId="0" fontId="2" fillId="0" borderId="0" xfId="0" applyFont="1" applyBorder="1"/>
    <xf numFmtId="0" fontId="2" fillId="0" borderId="7" xfId="0" applyFont="1" applyBorder="1" applyAlignment="1">
      <alignment horizontal="center"/>
    </xf>
    <xf numFmtId="2" fontId="2" fillId="0" borderId="16" xfId="0" applyNumberFormat="1" applyFont="1" applyBorder="1"/>
    <xf numFmtId="0" fontId="2" fillId="0" borderId="15" xfId="0" applyFont="1" applyBorder="1" applyAlignment="1">
      <alignment horizontal="center"/>
    </xf>
    <xf numFmtId="2" fontId="2" fillId="0" borderId="16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6" xfId="0" applyFont="1" applyBorder="1"/>
    <xf numFmtId="0" fontId="2" fillId="0" borderId="17" xfId="0" applyFont="1" applyBorder="1"/>
    <xf numFmtId="0" fontId="2" fillId="0" borderId="18" xfId="0" applyFont="1" applyBorder="1"/>
    <xf numFmtId="0" fontId="2" fillId="0" borderId="19" xfId="0" applyFont="1" applyBorder="1"/>
    <xf numFmtId="0" fontId="4" fillId="0" borderId="0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3" fillId="0" borderId="0" xfId="0" applyFont="1" applyBorder="1"/>
    <xf numFmtId="0" fontId="3" fillId="0" borderId="7" xfId="0" applyFont="1" applyBorder="1" applyAlignment="1">
      <alignment horizontal="center"/>
    </xf>
    <xf numFmtId="0" fontId="3" fillId="0" borderId="0" xfId="0" applyFont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0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4" fillId="5" borderId="9" xfId="0" applyFont="1" applyFill="1" applyBorder="1" applyAlignment="1">
      <alignment horizontal="center" vertical="center"/>
    </xf>
    <xf numFmtId="0" fontId="4" fillId="5" borderId="10" xfId="0" applyFont="1" applyFill="1" applyBorder="1" applyAlignment="1">
      <alignment horizontal="center" vertical="center"/>
    </xf>
    <xf numFmtId="176" fontId="4" fillId="6" borderId="3" xfId="0" applyNumberFormat="1" applyFont="1" applyFill="1" applyBorder="1" applyAlignment="1">
      <alignment horizontal="center" vertical="center"/>
    </xf>
    <xf numFmtId="176" fontId="4" fillId="6" borderId="5" xfId="0" applyNumberFormat="1" applyFont="1" applyFill="1" applyBorder="1" applyAlignment="1">
      <alignment horizontal="center" vertical="center"/>
    </xf>
    <xf numFmtId="176" fontId="4" fillId="6" borderId="4" xfId="0" applyNumberFormat="1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6" borderId="0" xfId="0" applyNumberFormat="1" applyFont="1" applyFill="1" applyBorder="1" applyAlignment="1">
      <alignment horizontal="center" vertical="center"/>
    </xf>
    <xf numFmtId="176" fontId="4" fillId="6" borderId="2" xfId="0" applyNumberFormat="1" applyFont="1" applyFill="1" applyBorder="1" applyAlignment="1">
      <alignment horizontal="center" vertical="center"/>
    </xf>
    <xf numFmtId="176" fontId="4" fillId="6" borderId="8" xfId="0" applyNumberFormat="1" applyFont="1" applyFill="1" applyBorder="1" applyAlignment="1">
      <alignment horizontal="center" vertical="center"/>
    </xf>
    <xf numFmtId="176" fontId="4" fillId="6" borderId="9" xfId="0" applyNumberFormat="1" applyFont="1" applyFill="1" applyBorder="1" applyAlignment="1">
      <alignment horizontal="center" vertical="center"/>
    </xf>
    <xf numFmtId="176" fontId="4" fillId="6" borderId="10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10" fillId="0" borderId="13" xfId="0" applyFont="1" applyBorder="1" applyAlignment="1">
      <alignment vertical="center"/>
    </xf>
    <xf numFmtId="0" fontId="13" fillId="0" borderId="1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2" fontId="2" fillId="0" borderId="16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3" fillId="0" borderId="15" xfId="0" applyFont="1" applyBorder="1" applyAlignment="1">
      <alignment horizontal="right" vertical="center"/>
    </xf>
    <xf numFmtId="0" fontId="13" fillId="0" borderId="0" xfId="0" applyFont="1" applyBorder="1" applyAlignment="1">
      <alignment horizontal="right" vertical="center"/>
    </xf>
    <xf numFmtId="0" fontId="6" fillId="5" borderId="3" xfId="0" applyFont="1" applyFill="1" applyBorder="1" applyAlignment="1">
      <alignment horizontal="center" vertical="center"/>
    </xf>
    <xf numFmtId="176" fontId="6" fillId="6" borderId="3" xfId="0" applyNumberFormat="1" applyFont="1" applyFill="1" applyBorder="1" applyAlignment="1">
      <alignment horizontal="center" vertical="center"/>
    </xf>
    <xf numFmtId="176" fontId="4" fillId="8" borderId="6" xfId="0" applyNumberFormat="1" applyFont="1" applyFill="1" applyBorder="1" applyAlignment="1">
      <alignment horizontal="center" vertical="center"/>
    </xf>
    <xf numFmtId="176" fontId="4" fillId="8" borderId="7" xfId="0" applyNumberFormat="1" applyFont="1" applyFill="1" applyBorder="1" applyAlignment="1">
      <alignment horizontal="center" vertical="center"/>
    </xf>
    <xf numFmtId="176" fontId="4" fillId="8" borderId="11" xfId="0" applyNumberFormat="1" applyFont="1" applyFill="1" applyBorder="1" applyAlignment="1">
      <alignment horizontal="center" vertical="center"/>
    </xf>
    <xf numFmtId="176" fontId="6" fillId="8" borderId="6" xfId="0" applyNumberFormat="1" applyFont="1" applyFill="1" applyBorder="1" applyAlignment="1">
      <alignment horizontal="center" vertical="center"/>
    </xf>
    <xf numFmtId="0" fontId="14" fillId="0" borderId="13" xfId="0" applyFont="1" applyBorder="1" applyAlignment="1">
      <alignment vertical="center"/>
    </xf>
    <xf numFmtId="0" fontId="16" fillId="5" borderId="3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5" borderId="5" xfId="0" applyFont="1" applyFill="1" applyBorder="1" applyAlignment="1">
      <alignment horizontal="center" vertical="center"/>
    </xf>
    <xf numFmtId="176" fontId="6" fillId="8" borderId="7" xfId="0" applyNumberFormat="1" applyFont="1" applyFill="1" applyBorder="1" applyAlignment="1">
      <alignment horizontal="center" vertical="center"/>
    </xf>
    <xf numFmtId="176" fontId="6" fillId="6" borderId="5" xfId="0" applyNumberFormat="1" applyFont="1" applyFill="1" applyBorder="1" applyAlignment="1">
      <alignment horizontal="center" vertical="center"/>
    </xf>
    <xf numFmtId="176" fontId="6" fillId="6" borderId="1" xfId="0" applyNumberFormat="1" applyFont="1" applyFill="1" applyBorder="1" applyAlignment="1">
      <alignment horizontal="center" vertical="center"/>
    </xf>
    <xf numFmtId="176" fontId="6" fillId="6" borderId="0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10" xfId="0" applyFont="1" applyFill="1" applyBorder="1" applyAlignment="1">
      <alignment horizontal="center" vertical="center"/>
    </xf>
    <xf numFmtId="176" fontId="6" fillId="6" borderId="4" xfId="0" applyNumberFormat="1" applyFont="1" applyFill="1" applyBorder="1" applyAlignment="1">
      <alignment horizontal="center" vertical="center"/>
    </xf>
    <xf numFmtId="176" fontId="6" fillId="6" borderId="2" xfId="0" applyNumberFormat="1" applyFont="1" applyFill="1" applyBorder="1" applyAlignment="1">
      <alignment horizontal="center" vertical="center"/>
    </xf>
    <xf numFmtId="176" fontId="6" fillId="6" borderId="8" xfId="0" applyNumberFormat="1" applyFont="1" applyFill="1" applyBorder="1" applyAlignment="1">
      <alignment horizontal="center" vertical="center"/>
    </xf>
    <xf numFmtId="176" fontId="6" fillId="6" borderId="9" xfId="0" applyNumberFormat="1" applyFont="1" applyFill="1" applyBorder="1" applyAlignment="1">
      <alignment horizontal="center" vertical="center"/>
    </xf>
    <xf numFmtId="176" fontId="6" fillId="6" borderId="10" xfId="0" applyNumberFormat="1" applyFont="1" applyFill="1" applyBorder="1" applyAlignment="1">
      <alignment horizontal="center" vertical="center"/>
    </xf>
    <xf numFmtId="176" fontId="16" fillId="6" borderId="1" xfId="0" applyNumberFormat="1" applyFont="1" applyFill="1" applyBorder="1" applyAlignment="1">
      <alignment horizontal="center" vertical="center"/>
    </xf>
    <xf numFmtId="176" fontId="16" fillId="6" borderId="8" xfId="0" applyNumberFormat="1" applyFont="1" applyFill="1" applyBorder="1" applyAlignment="1">
      <alignment horizontal="center" vertical="center"/>
    </xf>
    <xf numFmtId="176" fontId="16" fillId="6" borderId="9" xfId="0" applyNumberFormat="1" applyFont="1" applyFill="1" applyBorder="1" applyAlignment="1">
      <alignment horizontal="center" vertical="center"/>
    </xf>
    <xf numFmtId="176" fontId="16" fillId="6" borderId="5" xfId="0" applyNumberFormat="1" applyFont="1" applyFill="1" applyBorder="1" applyAlignment="1">
      <alignment horizontal="center" vertical="center"/>
    </xf>
    <xf numFmtId="176" fontId="16" fillId="6" borderId="4" xfId="0" applyNumberFormat="1" applyFont="1" applyFill="1" applyBorder="1" applyAlignment="1">
      <alignment horizontal="center" vertical="center"/>
    </xf>
    <xf numFmtId="176" fontId="16" fillId="6" borderId="2" xfId="0" applyNumberFormat="1" applyFont="1" applyFill="1" applyBorder="1" applyAlignment="1">
      <alignment horizontal="center" vertical="center"/>
    </xf>
    <xf numFmtId="176" fontId="6" fillId="8" borderId="11" xfId="0" applyNumberFormat="1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3" fillId="0" borderId="0" xfId="0" applyFont="1" applyBorder="1"/>
    <xf numFmtId="0" fontId="3" fillId="0" borderId="0" xfId="0" applyFont="1" applyBorder="1"/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8" xfId="0" applyFont="1" applyFill="1" applyBorder="1" applyAlignment="1">
      <alignment horizontal="center" vertical="center"/>
    </xf>
    <xf numFmtId="0" fontId="4" fillId="7" borderId="10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13" fillId="0" borderId="0" xfId="0" applyFont="1" applyAlignment="1">
      <alignment horizontal="right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176" fontId="2" fillId="7" borderId="3" xfId="0" applyNumberFormat="1" applyFont="1" applyFill="1" applyBorder="1" applyAlignment="1">
      <alignment horizontal="center" vertical="center"/>
    </xf>
    <xf numFmtId="176" fontId="2" fillId="7" borderId="4" xfId="0" applyNumberFormat="1" applyFont="1" applyFill="1" applyBorder="1" applyAlignment="1">
      <alignment horizontal="center" vertical="center"/>
    </xf>
    <xf numFmtId="176" fontId="2" fillId="7" borderId="8" xfId="0" applyNumberFormat="1" applyFont="1" applyFill="1" applyBorder="1" applyAlignment="1">
      <alignment horizontal="center" vertical="center"/>
    </xf>
    <xf numFmtId="176" fontId="2" fillId="7" borderId="10" xfId="0" applyNumberFormat="1" applyFont="1" applyFill="1" applyBorder="1" applyAlignment="1">
      <alignment horizontal="center" vertical="center"/>
    </xf>
    <xf numFmtId="176" fontId="2" fillId="0" borderId="3" xfId="0" applyNumberFormat="1" applyFont="1" applyBorder="1" applyAlignment="1">
      <alignment horizontal="center" vertical="center"/>
    </xf>
    <xf numFmtId="176" fontId="2" fillId="0" borderId="5" xfId="0" applyNumberFormat="1" applyFont="1" applyBorder="1" applyAlignment="1">
      <alignment horizontal="center" vertical="center"/>
    </xf>
    <xf numFmtId="176" fontId="2" fillId="0" borderId="4" xfId="0" applyNumberFormat="1" applyFont="1" applyBorder="1" applyAlignment="1">
      <alignment horizontal="center" vertical="center"/>
    </xf>
    <xf numFmtId="176" fontId="2" fillId="0" borderId="8" xfId="0" applyNumberFormat="1" applyFont="1" applyBorder="1" applyAlignment="1">
      <alignment horizontal="center" vertical="center"/>
    </xf>
    <xf numFmtId="176" fontId="2" fillId="0" borderId="9" xfId="0" applyNumberFormat="1" applyFont="1" applyBorder="1" applyAlignment="1">
      <alignment horizontal="center" vertical="center"/>
    </xf>
    <xf numFmtId="176" fontId="2" fillId="0" borderId="10" xfId="0" applyNumberFormat="1" applyFont="1" applyBorder="1" applyAlignment="1">
      <alignment horizontal="center" vertical="center"/>
    </xf>
    <xf numFmtId="0" fontId="16" fillId="5" borderId="10" xfId="0" applyFont="1" applyFill="1" applyBorder="1" applyAlignment="1">
      <alignment horizontal="center" vertical="center"/>
    </xf>
    <xf numFmtId="0" fontId="16" fillId="2" borderId="8" xfId="0" applyFont="1" applyFill="1" applyBorder="1" applyAlignment="1">
      <alignment horizontal="center" vertical="center"/>
    </xf>
    <xf numFmtId="0" fontId="16" fillId="2" borderId="5" xfId="0" applyFont="1" applyFill="1" applyBorder="1" applyAlignment="1">
      <alignment horizontal="center" vertical="center"/>
    </xf>
    <xf numFmtId="0" fontId="3" fillId="0" borderId="0" xfId="0" applyFont="1" applyBorder="1"/>
    <xf numFmtId="0" fontId="4" fillId="0" borderId="6" xfId="0" applyFont="1" applyBorder="1" applyAlignment="1">
      <alignment horizontal="center" vertical="center"/>
    </xf>
    <xf numFmtId="176" fontId="11" fillId="0" borderId="2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17" fillId="0" borderId="0" xfId="0" applyFont="1" applyBorder="1" applyAlignment="1">
      <alignment horizontal="left" vertical="center"/>
    </xf>
    <xf numFmtId="0" fontId="8" fillId="0" borderId="13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0" xfId="0" applyFont="1" applyBorder="1"/>
    <xf numFmtId="0" fontId="3" fillId="0" borderId="2" xfId="0" applyFont="1" applyBorder="1"/>
    <xf numFmtId="0" fontId="3" fillId="0" borderId="0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9" defaultPivotStyle="PivotStyleLight16"/>
  <colors>
    <mruColors>
      <color rgb="FFFF00FF"/>
      <color rgb="FFFFCCCC"/>
      <color rgb="FFCCECFF"/>
      <color rgb="FFFF6699"/>
      <color rgb="FFFF6600"/>
      <color rgb="FF66FF99"/>
      <color rgb="FFCCFFCC"/>
      <color rgb="FFFFCCFF"/>
      <color rgb="FFFF99FF"/>
      <color rgb="FF66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ja-JP"/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明朝"/>
                <a:ea typeface="明朝"/>
                <a:cs typeface="明朝"/>
              </a:defRPr>
            </a:pPr>
            <a:r>
              <a:rPr lang="en-US" altLang="ja-JP" sz="1800" b="1">
                <a:latin typeface="Times New Roman" pitchFamily="18" charset="0"/>
                <a:ea typeface="+mj-ea"/>
                <a:cs typeface="Times New Roman" pitchFamily="18" charset="0"/>
              </a:rPr>
              <a:t>M :  Prior-covariance</a:t>
            </a:r>
            <a:endParaRPr lang="ja-JP" altLang="en-US" sz="1800" b="1">
              <a:latin typeface="Times New Roman" pitchFamily="18" charset="0"/>
              <a:ea typeface="+mj-ea"/>
              <a:cs typeface="Times New Roman" pitchFamily="18" charset="0"/>
            </a:endParaRPr>
          </a:p>
        </c:rich>
      </c:tx>
      <c:layout>
        <c:manualLayout>
          <c:xMode val="edge"/>
          <c:yMode val="edge"/>
          <c:x val="0.23290294139589177"/>
          <c:y val="4.7050918635170622E-2"/>
        </c:manualLayout>
      </c:layout>
      <c:spPr>
        <a:noFill/>
        <a:ln w="25400">
          <a:noFill/>
        </a:ln>
      </c:spPr>
    </c:title>
    <c:view3D>
      <c:rotX val="25"/>
      <c:hPercent val="100"/>
      <c:rotY val="30"/>
      <c:depthPercent val="100"/>
      <c:perspective val="30"/>
    </c:view3D>
    <c:floor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9.1201973247320003E-2"/>
          <c:y val="0.1766434025292298"/>
          <c:w val="0.82477664990671351"/>
          <c:h val="0.70349170842281084"/>
        </c:manualLayout>
      </c:layout>
      <c:bar3DChart>
        <c:barDir val="col"/>
        <c:grouping val="standard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FF66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spPr>
              <a:solidFill>
                <a:srgbClr val="FF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FF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val>
            <c:numRef>
              <c:f>Standard!$C$8:$E$8</c:f>
              <c:numCache>
                <c:formatCode>General</c:formatCode>
                <c:ptCount val="3"/>
                <c:pt idx="0">
                  <c:v>1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rgbClr val="00FF00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Standard!$C$9:$E$9</c:f>
              <c:numCache>
                <c:formatCode>General</c:formatCode>
                <c:ptCount val="3"/>
                <c:pt idx="0">
                  <c:v>0</c:v>
                </c:pt>
                <c:pt idx="1">
                  <c:v>1</c:v>
                </c:pt>
                <c:pt idx="2">
                  <c:v>0</c:v>
                </c:pt>
              </c:numCache>
            </c:numRef>
          </c:val>
        </c:ser>
        <c:ser>
          <c:idx val="2"/>
          <c:order val="2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Standard!$C$10:$E$10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1</c:v>
                </c:pt>
              </c:numCache>
            </c:numRef>
          </c:val>
        </c:ser>
        <c:gapWidth val="83"/>
        <c:gapDepth val="50"/>
        <c:shape val="box"/>
        <c:axId val="66779008"/>
        <c:axId val="66780544"/>
        <c:axId val="66690560"/>
      </c:bar3DChart>
      <c:catAx>
        <c:axId val="6677900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6780544"/>
        <c:crosses val="autoZero"/>
        <c:lblAlgn val="ctr"/>
        <c:lblOffset val="100"/>
        <c:tickLblSkip val="1"/>
        <c:tickMarkSkip val="1"/>
        <c:noMultiLvlLbl val="1"/>
      </c:catAx>
      <c:valAx>
        <c:axId val="66780544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6779008"/>
        <c:crosses val="autoZero"/>
        <c:crossBetween val="between"/>
      </c:valAx>
      <c:serAx>
        <c:axId val="6669056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6780544"/>
        <c:crosses val="autoZero"/>
        <c:tickLblSkip val="1"/>
        <c:tickMarkSkip val="1"/>
      </c:serAx>
      <c:spPr>
        <a:noFill/>
        <a:ln w="25400">
          <a:noFill/>
        </a:ln>
      </c:spPr>
    </c:plotArea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>
      <c:oddHeader>&amp;F</c:oddHeader>
      <c:oddFooter>Page &amp;P</c:oddFooter>
    </c:headerFooter>
    <c:pageMargins b="1" l="0.78" r="0.78" t="1" header="0.51200000000000001" footer="0.512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ja-JP"/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明朝"/>
                <a:ea typeface="明朝"/>
                <a:cs typeface="明朝"/>
              </a:defRPr>
            </a:pPr>
            <a:r>
              <a:rPr lang="en-US" altLang="ja-JP" sz="1800" b="1">
                <a:latin typeface="Times New Roman" pitchFamily="18" charset="0"/>
                <a:ea typeface="+mj-ea"/>
                <a:cs typeface="Times New Roman" pitchFamily="18" charset="0"/>
              </a:rPr>
              <a:t>M :  Prior-covariance</a:t>
            </a:r>
            <a:endParaRPr lang="ja-JP" altLang="en-US" sz="1800" b="1">
              <a:latin typeface="Times New Roman" pitchFamily="18" charset="0"/>
              <a:ea typeface="+mj-ea"/>
              <a:cs typeface="Times New Roman" pitchFamily="18" charset="0"/>
            </a:endParaRPr>
          </a:p>
        </c:rich>
      </c:tx>
      <c:layout>
        <c:manualLayout>
          <c:xMode val="edge"/>
          <c:yMode val="edge"/>
          <c:x val="0.23290294139589196"/>
          <c:y val="4.7050918635170622E-2"/>
        </c:manualLayout>
      </c:layout>
      <c:spPr>
        <a:noFill/>
        <a:ln w="25400">
          <a:noFill/>
        </a:ln>
      </c:spPr>
    </c:title>
    <c:view3D>
      <c:rotX val="25"/>
      <c:hPercent val="100"/>
      <c:rotY val="30"/>
      <c:depthPercent val="100"/>
      <c:perspective val="30"/>
    </c:view3D>
    <c:floor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9.1201973247320003E-2"/>
          <c:y val="0.17664340252922997"/>
          <c:w val="0.82477664990671351"/>
          <c:h val="0.70349170842281084"/>
        </c:manualLayout>
      </c:layout>
      <c:bar3DChart>
        <c:barDir val="col"/>
        <c:grouping val="standard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FF66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spPr>
              <a:solidFill>
                <a:srgbClr val="FF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FF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val>
            <c:numRef>
              <c:f>'Case 3'!$C$8:$E$8</c:f>
              <c:numCache>
                <c:formatCode>General</c:formatCode>
                <c:ptCount val="3"/>
                <c:pt idx="0">
                  <c:v>1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rgbClr val="00FF00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'Case 3'!$C$9:$E$9</c:f>
              <c:numCache>
                <c:formatCode>General</c:formatCode>
                <c:ptCount val="3"/>
                <c:pt idx="0">
                  <c:v>0</c:v>
                </c:pt>
                <c:pt idx="1">
                  <c:v>1</c:v>
                </c:pt>
                <c:pt idx="2">
                  <c:v>0</c:v>
                </c:pt>
              </c:numCache>
            </c:numRef>
          </c:val>
        </c:ser>
        <c:ser>
          <c:idx val="2"/>
          <c:order val="2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'Case 3'!$C$10:$E$10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1</c:v>
                </c:pt>
              </c:numCache>
            </c:numRef>
          </c:val>
        </c:ser>
        <c:gapWidth val="83"/>
        <c:gapDepth val="50"/>
        <c:shape val="box"/>
        <c:axId val="61608320"/>
        <c:axId val="61609856"/>
        <c:axId val="68508288"/>
      </c:bar3DChart>
      <c:catAx>
        <c:axId val="6160832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1609856"/>
        <c:crosses val="autoZero"/>
        <c:lblAlgn val="ctr"/>
        <c:lblOffset val="100"/>
        <c:tickLblSkip val="1"/>
        <c:tickMarkSkip val="1"/>
        <c:noMultiLvlLbl val="1"/>
      </c:catAx>
      <c:valAx>
        <c:axId val="61609856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1608320"/>
        <c:crosses val="autoZero"/>
        <c:crossBetween val="between"/>
      </c:valAx>
      <c:serAx>
        <c:axId val="6850828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1609856"/>
        <c:crosses val="autoZero"/>
        <c:tickLblSkip val="1"/>
        <c:tickMarkSkip val="1"/>
      </c:serAx>
      <c:spPr>
        <a:noFill/>
        <a:ln w="25400">
          <a:noFill/>
        </a:ln>
      </c:spPr>
    </c:plotArea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>
      <c:oddHeader>&amp;F</c:oddHeader>
      <c:oddFooter>Page &amp;P</c:oddFooter>
    </c:headerFooter>
    <c:pageMargins b="1" l="0.78" r="0.78" t="1" header="0.51200000000000001" footer="0.5120000000000000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ja-JP"/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明朝"/>
                <a:ea typeface="明朝"/>
                <a:cs typeface="明朝"/>
              </a:defRPr>
            </a:pPr>
            <a:r>
              <a:rPr lang="en-US" altLang="ja-JP" sz="1800" b="1">
                <a:latin typeface="Times New Roman" pitchFamily="18" charset="0"/>
                <a:ea typeface="+mj-ea"/>
                <a:cs typeface="Times New Roman" pitchFamily="18" charset="0"/>
              </a:rPr>
              <a:t>T'-To : Cross-section change</a:t>
            </a:r>
            <a:endParaRPr lang="ja-JP" altLang="en-US" sz="1800" b="1">
              <a:latin typeface="Times New Roman" pitchFamily="18" charset="0"/>
              <a:ea typeface="+mj-ea"/>
              <a:cs typeface="Times New Roman" pitchFamily="18" charset="0"/>
            </a:endParaRPr>
          </a:p>
        </c:rich>
      </c:tx>
      <c:layout>
        <c:manualLayout>
          <c:xMode val="edge"/>
          <c:yMode val="edge"/>
          <c:x val="0.22262890525781037"/>
          <c:y val="5.1320725671754275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21094953856574453"/>
          <c:y val="0.38892311481592745"/>
          <c:w val="0.78395298018235038"/>
          <c:h val="0.47819982912693099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FF66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spPr>
              <a:solidFill>
                <a:srgbClr val="00FF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0000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val>
            <c:numRef>
              <c:f>'Case 3'!$AL$8:$AL$10</c:f>
              <c:numCache>
                <c:formatCode>0.00_ </c:formatCode>
                <c:ptCount val="3"/>
                <c:pt idx="0">
                  <c:v>0.33115158335471051</c:v>
                </c:pt>
                <c:pt idx="1">
                  <c:v>0.16557579167735526</c:v>
                </c:pt>
                <c:pt idx="2">
                  <c:v>0.16466557992900466</c:v>
                </c:pt>
              </c:numCache>
            </c:numRef>
          </c:val>
        </c:ser>
        <c:gapWidth val="50"/>
        <c:axId val="61631872"/>
        <c:axId val="61641856"/>
      </c:barChart>
      <c:catAx>
        <c:axId val="61631872"/>
        <c:scaling>
          <c:orientation val="minMax"/>
        </c:scaling>
        <c:axPos val="b"/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1641856"/>
        <c:crosses val="autoZero"/>
        <c:lblAlgn val="ctr"/>
        <c:lblOffset val="100"/>
        <c:tickLblSkip val="1"/>
        <c:tickMarkSkip val="1"/>
      </c:catAx>
      <c:valAx>
        <c:axId val="61641856"/>
        <c:scaling>
          <c:orientation val="minMax"/>
        </c:scaling>
        <c:axPos val="l"/>
        <c:numFmt formatCode="General" sourceLinked="0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1631872"/>
        <c:crosses val="autoZero"/>
        <c:crossBetween val="between"/>
      </c:valAx>
      <c:spPr>
        <a:noFill/>
        <a:ln w="25400">
          <a:noFill/>
        </a:ln>
      </c:spPr>
    </c:plotArea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>
      <c:oddHeader>&amp;F</c:oddHeader>
      <c:oddFooter>Page &amp;P</c:oddFooter>
    </c:headerFooter>
    <c:pageMargins b="1" l="0.78" r="0.78" t="1" header="0.51200000000000001" footer="0.512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ja-JP"/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明朝"/>
                <a:ea typeface="明朝"/>
                <a:cs typeface="明朝"/>
              </a:defRPr>
            </a:pPr>
            <a:r>
              <a:rPr lang="en-US" altLang="ja-JP" sz="1800" b="1">
                <a:latin typeface="Times New Roman" pitchFamily="18" charset="0"/>
                <a:ea typeface="+mj-ea"/>
                <a:cs typeface="Times New Roman" pitchFamily="18" charset="0"/>
              </a:rPr>
              <a:t>M' : Post-covariance</a:t>
            </a:r>
            <a:endParaRPr lang="ja-JP" altLang="en-US" sz="1800" b="1">
              <a:latin typeface="Times New Roman" pitchFamily="18" charset="0"/>
              <a:ea typeface="+mj-ea"/>
              <a:cs typeface="Times New Roman" pitchFamily="18" charset="0"/>
            </a:endParaRPr>
          </a:p>
        </c:rich>
      </c:tx>
      <c:layout>
        <c:manualLayout>
          <c:xMode val="edge"/>
          <c:yMode val="edge"/>
          <c:x val="0.23124086819122486"/>
          <c:y val="2.1030545094906615E-2"/>
        </c:manualLayout>
      </c:layout>
      <c:spPr>
        <a:noFill/>
        <a:ln w="25400">
          <a:noFill/>
        </a:ln>
      </c:spPr>
    </c:title>
    <c:view3D>
      <c:rotX val="25"/>
      <c:hPercent val="100"/>
      <c:rotY val="30"/>
      <c:depthPercent val="100"/>
      <c:perspective val="30"/>
    </c:view3D>
    <c:floor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3129528163818241"/>
          <c:y val="0.17455270265129921"/>
          <c:w val="0.76623473802092379"/>
          <c:h val="0.70944349347635893"/>
        </c:manualLayout>
      </c:layout>
      <c:bar3DChart>
        <c:barDir val="col"/>
        <c:grouping val="standard"/>
        <c:ser>
          <c:idx val="0"/>
          <c:order val="0"/>
          <c:spPr>
            <a:solidFill>
              <a:srgbClr val="FF66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'Case 3'!$AR$8:$AT$8</c:f>
              <c:numCache>
                <c:formatCode>0.00_ </c:formatCode>
                <c:ptCount val="3"/>
                <c:pt idx="0">
                  <c:v>0.33769683329057898</c:v>
                </c:pt>
                <c:pt idx="1">
                  <c:v>-0.33115158335471051</c:v>
                </c:pt>
                <c:pt idx="2">
                  <c:v>-0.32933115985800798</c:v>
                </c:pt>
              </c:numCache>
            </c:numRef>
          </c:val>
        </c:ser>
        <c:ser>
          <c:idx val="1"/>
          <c:order val="1"/>
          <c:spPr>
            <a:solidFill>
              <a:srgbClr val="00FF00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'Case 3'!$AR$9:$AT$9</c:f>
              <c:numCache>
                <c:formatCode>0.00_ </c:formatCode>
                <c:ptCount val="3"/>
                <c:pt idx="0">
                  <c:v>-0.33115158335471051</c:v>
                </c:pt>
                <c:pt idx="1">
                  <c:v>0.83442420832264474</c:v>
                </c:pt>
                <c:pt idx="2">
                  <c:v>-0.16466557992900399</c:v>
                </c:pt>
              </c:numCache>
            </c:numRef>
          </c:val>
        </c:ser>
        <c:ser>
          <c:idx val="2"/>
          <c:order val="2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'Case 3'!$AR$10:$AT$10</c:f>
              <c:numCache>
                <c:formatCode>0.00_ </c:formatCode>
                <c:ptCount val="3"/>
                <c:pt idx="0">
                  <c:v>-0.32933115985800931</c:v>
                </c:pt>
                <c:pt idx="1">
                  <c:v>-0.16466557992900466</c:v>
                </c:pt>
                <c:pt idx="2">
                  <c:v>0.83573987803162453</c:v>
                </c:pt>
              </c:numCache>
            </c:numRef>
          </c:val>
        </c:ser>
        <c:gapWidth val="83"/>
        <c:gapDepth val="50"/>
        <c:shape val="box"/>
        <c:axId val="61655296"/>
        <c:axId val="61669376"/>
        <c:axId val="77522688"/>
      </c:bar3DChart>
      <c:catAx>
        <c:axId val="6165529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1669376"/>
        <c:crosses val="autoZero"/>
        <c:lblAlgn val="ctr"/>
        <c:lblOffset val="100"/>
        <c:tickLblSkip val="1"/>
        <c:tickMarkSkip val="1"/>
        <c:noMultiLvlLbl val="1"/>
      </c:catAx>
      <c:valAx>
        <c:axId val="61669376"/>
        <c:scaling>
          <c:orientation val="minMax"/>
          <c:max val="1"/>
          <c:min val="-1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1655296"/>
        <c:crosses val="autoZero"/>
        <c:crossBetween val="between"/>
      </c:valAx>
      <c:serAx>
        <c:axId val="7752268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1669376"/>
        <c:crosses val="autoZero"/>
        <c:tickLblSkip val="1"/>
        <c:tickMarkSkip val="1"/>
      </c:serAx>
      <c:spPr>
        <a:noFill/>
        <a:ln w="25400">
          <a:noFill/>
        </a:ln>
      </c:spPr>
    </c:plotArea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>
      <c:oddHeader>&amp;F</c:oddHeader>
      <c:oddFooter>Page &amp;P</c:oddFooter>
    </c:headerFooter>
    <c:pageMargins b="1" l="0.78" r="0.78" t="1" header="0.51200000000000001" footer="0.5120000000000000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ja-JP"/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明朝"/>
                <a:ea typeface="明朝"/>
                <a:cs typeface="明朝"/>
              </a:defRPr>
            </a:pPr>
            <a:r>
              <a:rPr lang="en-US" altLang="ja-JP" sz="1800" b="1">
                <a:latin typeface="Times New Roman" pitchFamily="18" charset="0"/>
                <a:ea typeface="+mj-ea"/>
                <a:cs typeface="Times New Roman" pitchFamily="18" charset="0"/>
              </a:rPr>
              <a:t>M :  Prior-covariance</a:t>
            </a:r>
            <a:endParaRPr lang="ja-JP" altLang="en-US" sz="1800" b="1">
              <a:latin typeface="Times New Roman" pitchFamily="18" charset="0"/>
              <a:ea typeface="+mj-ea"/>
              <a:cs typeface="Times New Roman" pitchFamily="18" charset="0"/>
            </a:endParaRPr>
          </a:p>
        </c:rich>
      </c:tx>
      <c:layout>
        <c:manualLayout>
          <c:xMode val="edge"/>
          <c:yMode val="edge"/>
          <c:x val="0.23290294139589196"/>
          <c:y val="4.7050918635170622E-2"/>
        </c:manualLayout>
      </c:layout>
      <c:spPr>
        <a:noFill/>
        <a:ln w="25400">
          <a:noFill/>
        </a:ln>
      </c:spPr>
    </c:title>
    <c:view3D>
      <c:rotX val="25"/>
      <c:hPercent val="100"/>
      <c:rotY val="30"/>
      <c:depthPercent val="100"/>
      <c:perspective val="30"/>
    </c:view3D>
    <c:floor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9.1201973247320003E-2"/>
          <c:y val="0.17664340252922997"/>
          <c:w val="0.82477664990671351"/>
          <c:h val="0.70349170842281084"/>
        </c:manualLayout>
      </c:layout>
      <c:bar3DChart>
        <c:barDir val="col"/>
        <c:grouping val="standard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FF66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spPr>
              <a:solidFill>
                <a:srgbClr val="FF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FF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val>
            <c:numRef>
              <c:f>'Case 4'!$C$8:$E$8</c:f>
              <c:numCache>
                <c:formatCode>General</c:formatCode>
                <c:ptCount val="3"/>
                <c:pt idx="0">
                  <c:v>1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rgbClr val="00FF00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'Case 4'!$C$9:$E$9</c:f>
              <c:numCache>
                <c:formatCode>General</c:formatCode>
                <c:ptCount val="3"/>
                <c:pt idx="0">
                  <c:v>0</c:v>
                </c:pt>
                <c:pt idx="1">
                  <c:v>1</c:v>
                </c:pt>
                <c:pt idx="2">
                  <c:v>0</c:v>
                </c:pt>
              </c:numCache>
            </c:numRef>
          </c:val>
        </c:ser>
        <c:ser>
          <c:idx val="2"/>
          <c:order val="2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'Case 4'!$C$10:$E$10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1</c:v>
                </c:pt>
              </c:numCache>
            </c:numRef>
          </c:val>
        </c:ser>
        <c:gapWidth val="83"/>
        <c:gapDepth val="50"/>
        <c:shape val="box"/>
        <c:axId val="66531712"/>
        <c:axId val="66533248"/>
        <c:axId val="88794432"/>
      </c:bar3DChart>
      <c:catAx>
        <c:axId val="6653171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6533248"/>
        <c:crosses val="autoZero"/>
        <c:lblAlgn val="ctr"/>
        <c:lblOffset val="100"/>
        <c:tickLblSkip val="1"/>
        <c:tickMarkSkip val="1"/>
        <c:noMultiLvlLbl val="1"/>
      </c:catAx>
      <c:valAx>
        <c:axId val="66533248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6531712"/>
        <c:crosses val="autoZero"/>
        <c:crossBetween val="between"/>
      </c:valAx>
      <c:serAx>
        <c:axId val="8879443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6533248"/>
        <c:crosses val="autoZero"/>
        <c:tickLblSkip val="1"/>
        <c:tickMarkSkip val="1"/>
      </c:serAx>
      <c:spPr>
        <a:noFill/>
        <a:ln w="25400">
          <a:noFill/>
        </a:ln>
      </c:spPr>
    </c:plotArea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>
      <c:oddHeader>&amp;F</c:oddHeader>
      <c:oddFooter>Page &amp;P</c:oddFooter>
    </c:headerFooter>
    <c:pageMargins b="1" l="0.78" r="0.78" t="1" header="0.51200000000000001" footer="0.51200000000000001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ja-JP"/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明朝"/>
                <a:ea typeface="明朝"/>
                <a:cs typeface="明朝"/>
              </a:defRPr>
            </a:pPr>
            <a:r>
              <a:rPr lang="en-US" altLang="ja-JP" sz="1800" b="1">
                <a:latin typeface="Times New Roman" pitchFamily="18" charset="0"/>
                <a:ea typeface="+mj-ea"/>
                <a:cs typeface="Times New Roman" pitchFamily="18" charset="0"/>
              </a:rPr>
              <a:t>T'-To : Cross-section change</a:t>
            </a:r>
            <a:endParaRPr lang="ja-JP" altLang="en-US" sz="1800" b="1">
              <a:latin typeface="Times New Roman" pitchFamily="18" charset="0"/>
              <a:ea typeface="+mj-ea"/>
              <a:cs typeface="Times New Roman" pitchFamily="18" charset="0"/>
            </a:endParaRPr>
          </a:p>
        </c:rich>
      </c:tx>
      <c:layout>
        <c:manualLayout>
          <c:xMode val="edge"/>
          <c:yMode val="edge"/>
          <c:x val="0.22262890525781037"/>
          <c:y val="5.1320725671754275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21094953856574453"/>
          <c:y val="0.38892311481592745"/>
          <c:w val="0.78395298018235038"/>
          <c:h val="0.47819982912693099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FF66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spPr>
              <a:solidFill>
                <a:srgbClr val="00FF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0000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val>
            <c:numRef>
              <c:f>'Case 4'!$AL$8:$AL$10</c:f>
              <c:numCache>
                <c:formatCode>0.00_ </c:formatCode>
                <c:ptCount val="3"/>
                <c:pt idx="0">
                  <c:v>1.8962246167710278E-2</c:v>
                </c:pt>
                <c:pt idx="1">
                  <c:v>1.8867906728407678E-2</c:v>
                </c:pt>
                <c:pt idx="2">
                  <c:v>1.8773567289105082E-2</c:v>
                </c:pt>
              </c:numCache>
            </c:numRef>
          </c:val>
        </c:ser>
        <c:gapWidth val="50"/>
        <c:axId val="66542976"/>
        <c:axId val="66548864"/>
      </c:barChart>
      <c:catAx>
        <c:axId val="66542976"/>
        <c:scaling>
          <c:orientation val="minMax"/>
        </c:scaling>
        <c:axPos val="b"/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6548864"/>
        <c:crosses val="autoZero"/>
        <c:lblAlgn val="ctr"/>
        <c:lblOffset val="100"/>
        <c:tickLblSkip val="1"/>
        <c:tickMarkSkip val="1"/>
      </c:catAx>
      <c:valAx>
        <c:axId val="66548864"/>
        <c:scaling>
          <c:orientation val="minMax"/>
        </c:scaling>
        <c:axPos val="l"/>
        <c:numFmt formatCode="General" sourceLinked="0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6542976"/>
        <c:crosses val="autoZero"/>
        <c:crossBetween val="between"/>
      </c:valAx>
      <c:spPr>
        <a:noFill/>
        <a:ln w="25400">
          <a:noFill/>
        </a:ln>
      </c:spPr>
    </c:plotArea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>
      <c:oddHeader>&amp;F</c:oddHeader>
      <c:oddFooter>Page &amp;P</c:oddFooter>
    </c:headerFooter>
    <c:pageMargins b="1" l="0.78" r="0.78" t="1" header="0.51200000000000001" footer="0.51200000000000001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ja-JP"/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明朝"/>
                <a:ea typeface="明朝"/>
                <a:cs typeface="明朝"/>
              </a:defRPr>
            </a:pPr>
            <a:r>
              <a:rPr lang="en-US" altLang="ja-JP" sz="1800" b="1">
                <a:latin typeface="Times New Roman" pitchFamily="18" charset="0"/>
                <a:ea typeface="+mj-ea"/>
                <a:cs typeface="Times New Roman" pitchFamily="18" charset="0"/>
              </a:rPr>
              <a:t>M' : Post-covariance</a:t>
            </a:r>
            <a:endParaRPr lang="ja-JP" altLang="en-US" sz="1800" b="1">
              <a:latin typeface="Times New Roman" pitchFamily="18" charset="0"/>
              <a:ea typeface="+mj-ea"/>
              <a:cs typeface="Times New Roman" pitchFamily="18" charset="0"/>
            </a:endParaRPr>
          </a:p>
        </c:rich>
      </c:tx>
      <c:layout>
        <c:manualLayout>
          <c:xMode val="edge"/>
          <c:yMode val="edge"/>
          <c:x val="0.23124086819122486"/>
          <c:y val="2.1030545094906615E-2"/>
        </c:manualLayout>
      </c:layout>
      <c:spPr>
        <a:noFill/>
        <a:ln w="25400">
          <a:noFill/>
        </a:ln>
      </c:spPr>
    </c:title>
    <c:view3D>
      <c:rotX val="25"/>
      <c:hPercent val="100"/>
      <c:rotY val="30"/>
      <c:depthPercent val="100"/>
      <c:perspective val="30"/>
    </c:view3D>
    <c:floor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3129528163818241"/>
          <c:y val="0.17455270265129921"/>
          <c:w val="0.76623473802092379"/>
          <c:h val="0.70944349347635893"/>
        </c:manualLayout>
      </c:layout>
      <c:bar3DChart>
        <c:barDir val="col"/>
        <c:grouping val="standard"/>
        <c:ser>
          <c:idx val="0"/>
          <c:order val="0"/>
          <c:spPr>
            <a:solidFill>
              <a:srgbClr val="FF66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'Case 4'!$AR$8:$AT$8</c:f>
              <c:numCache>
                <c:formatCode>0.00_ </c:formatCode>
                <c:ptCount val="3"/>
                <c:pt idx="0">
                  <c:v>0.98094244269676234</c:v>
                </c:pt>
                <c:pt idx="1">
                  <c:v>-1.8962246167710278E-2</c:v>
                </c:pt>
                <c:pt idx="2">
                  <c:v>-1.8866935032182862E-2</c:v>
                </c:pt>
              </c:numCache>
            </c:numRef>
          </c:val>
        </c:ser>
        <c:ser>
          <c:idx val="1"/>
          <c:order val="1"/>
          <c:spPr>
            <a:solidFill>
              <a:srgbClr val="00FF00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'Case 4'!$AR$9:$AT$9</c:f>
              <c:numCache>
                <c:formatCode>0.00_ </c:formatCode>
                <c:ptCount val="3"/>
                <c:pt idx="0">
                  <c:v>-1.8962246167710278E-2</c:v>
                </c:pt>
                <c:pt idx="1">
                  <c:v>0.98113209327159234</c:v>
                </c:pt>
                <c:pt idx="2">
                  <c:v>-1.8773567289105082E-2</c:v>
                </c:pt>
              </c:numCache>
            </c:numRef>
          </c:val>
        </c:ser>
        <c:ser>
          <c:idx val="2"/>
          <c:order val="2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'Case 4'!$AR$10:$AT$10</c:f>
              <c:numCache>
                <c:formatCode>0.00_ </c:formatCode>
                <c:ptCount val="3"/>
                <c:pt idx="0">
                  <c:v>-1.8866935032182862E-2</c:v>
                </c:pt>
                <c:pt idx="1">
                  <c:v>-1.8773567289105082E-2</c:v>
                </c:pt>
                <c:pt idx="2">
                  <c:v>0.98131980045397271</c:v>
                </c:pt>
              </c:numCache>
            </c:numRef>
          </c:val>
        </c:ser>
        <c:gapWidth val="83"/>
        <c:gapDepth val="50"/>
        <c:shape val="box"/>
        <c:axId val="66574592"/>
        <c:axId val="66584576"/>
        <c:axId val="108386496"/>
      </c:bar3DChart>
      <c:catAx>
        <c:axId val="6657459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6584576"/>
        <c:crosses val="autoZero"/>
        <c:lblAlgn val="ctr"/>
        <c:lblOffset val="100"/>
        <c:tickLblSkip val="1"/>
        <c:tickMarkSkip val="1"/>
        <c:noMultiLvlLbl val="1"/>
      </c:catAx>
      <c:valAx>
        <c:axId val="66584576"/>
        <c:scaling>
          <c:orientation val="minMax"/>
          <c:max val="1"/>
          <c:min val="-1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6574592"/>
        <c:crosses val="autoZero"/>
        <c:crossBetween val="between"/>
      </c:valAx>
      <c:serAx>
        <c:axId val="10838649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6584576"/>
        <c:crosses val="autoZero"/>
        <c:tickLblSkip val="1"/>
        <c:tickMarkSkip val="1"/>
      </c:serAx>
      <c:spPr>
        <a:noFill/>
        <a:ln w="25400">
          <a:noFill/>
        </a:ln>
      </c:spPr>
    </c:plotArea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>
      <c:oddHeader>&amp;F</c:oddHeader>
      <c:oddFooter>Page &amp;P</c:oddFooter>
    </c:headerFooter>
    <c:pageMargins b="1" l="0.78" r="0.78" t="1" header="0.51200000000000001" footer="0.51200000000000001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ja-JP"/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明朝"/>
                <a:ea typeface="明朝"/>
                <a:cs typeface="明朝"/>
              </a:defRPr>
            </a:pPr>
            <a:r>
              <a:rPr lang="en-US" altLang="ja-JP" sz="1800" b="1">
                <a:latin typeface="Times New Roman" pitchFamily="18" charset="0"/>
                <a:ea typeface="+mj-ea"/>
                <a:cs typeface="Times New Roman" pitchFamily="18" charset="0"/>
              </a:rPr>
              <a:t>M :  Prior-covariance</a:t>
            </a:r>
            <a:endParaRPr lang="ja-JP" altLang="en-US" sz="1800" b="1">
              <a:latin typeface="Times New Roman" pitchFamily="18" charset="0"/>
              <a:ea typeface="+mj-ea"/>
              <a:cs typeface="Times New Roman" pitchFamily="18" charset="0"/>
            </a:endParaRPr>
          </a:p>
        </c:rich>
      </c:tx>
      <c:layout>
        <c:manualLayout>
          <c:xMode val="edge"/>
          <c:yMode val="edge"/>
          <c:x val="0.23290294139589196"/>
          <c:y val="4.7050918635170622E-2"/>
        </c:manualLayout>
      </c:layout>
      <c:spPr>
        <a:noFill/>
        <a:ln w="25400">
          <a:noFill/>
        </a:ln>
      </c:spPr>
    </c:title>
    <c:view3D>
      <c:rotX val="25"/>
      <c:hPercent val="100"/>
      <c:rotY val="30"/>
      <c:depthPercent val="100"/>
      <c:perspective val="30"/>
    </c:view3D>
    <c:floor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9.1201973247320003E-2"/>
          <c:y val="0.17664340252922997"/>
          <c:w val="0.82477664990671351"/>
          <c:h val="0.70349170842281084"/>
        </c:manualLayout>
      </c:layout>
      <c:bar3DChart>
        <c:barDir val="col"/>
        <c:grouping val="standard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FF66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spPr>
              <a:solidFill>
                <a:srgbClr val="FF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FF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val>
            <c:numRef>
              <c:f>'Case 5'!$C$8:$E$8</c:f>
              <c:numCache>
                <c:formatCode>General</c:formatCode>
                <c:ptCount val="3"/>
                <c:pt idx="0">
                  <c:v>1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rgbClr val="00FF00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'Case 5'!$C$9:$E$9</c:f>
              <c:numCache>
                <c:formatCode>General</c:formatCode>
                <c:ptCount val="3"/>
                <c:pt idx="0">
                  <c:v>0</c:v>
                </c:pt>
                <c:pt idx="1">
                  <c:v>1</c:v>
                </c:pt>
                <c:pt idx="2">
                  <c:v>0</c:v>
                </c:pt>
              </c:numCache>
            </c:numRef>
          </c:val>
        </c:ser>
        <c:ser>
          <c:idx val="2"/>
          <c:order val="2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'Case 5'!$C$10:$E$10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1</c:v>
                </c:pt>
              </c:numCache>
            </c:numRef>
          </c:val>
        </c:ser>
        <c:gapWidth val="83"/>
        <c:gapDepth val="50"/>
        <c:shape val="box"/>
        <c:axId val="66650496"/>
        <c:axId val="66652032"/>
        <c:axId val="66635520"/>
      </c:bar3DChart>
      <c:catAx>
        <c:axId val="6665049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6652032"/>
        <c:crosses val="autoZero"/>
        <c:lblAlgn val="ctr"/>
        <c:lblOffset val="100"/>
        <c:tickLblSkip val="1"/>
        <c:tickMarkSkip val="1"/>
        <c:noMultiLvlLbl val="1"/>
      </c:catAx>
      <c:valAx>
        <c:axId val="66652032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6650496"/>
        <c:crosses val="autoZero"/>
        <c:crossBetween val="between"/>
      </c:valAx>
      <c:serAx>
        <c:axId val="6663552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6652032"/>
        <c:crosses val="autoZero"/>
        <c:tickLblSkip val="1"/>
        <c:tickMarkSkip val="1"/>
      </c:serAx>
      <c:spPr>
        <a:noFill/>
        <a:ln w="25400">
          <a:noFill/>
        </a:ln>
      </c:spPr>
    </c:plotArea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>
      <c:oddHeader>&amp;F</c:oddHeader>
      <c:oddFooter>Page &amp;P</c:oddFooter>
    </c:headerFooter>
    <c:pageMargins b="1" l="0.78" r="0.78" t="1" header="0.51200000000000001" footer="0.51200000000000001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ja-JP"/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明朝"/>
                <a:ea typeface="明朝"/>
                <a:cs typeface="明朝"/>
              </a:defRPr>
            </a:pPr>
            <a:r>
              <a:rPr lang="en-US" altLang="ja-JP" sz="1800" b="1">
                <a:latin typeface="Times New Roman" pitchFamily="18" charset="0"/>
                <a:ea typeface="+mj-ea"/>
                <a:cs typeface="Times New Roman" pitchFamily="18" charset="0"/>
              </a:rPr>
              <a:t>T'-To : Cross-section change</a:t>
            </a:r>
            <a:endParaRPr lang="ja-JP" altLang="en-US" sz="1800" b="1">
              <a:latin typeface="Times New Roman" pitchFamily="18" charset="0"/>
              <a:ea typeface="+mj-ea"/>
              <a:cs typeface="Times New Roman" pitchFamily="18" charset="0"/>
            </a:endParaRPr>
          </a:p>
        </c:rich>
      </c:tx>
      <c:layout>
        <c:manualLayout>
          <c:xMode val="edge"/>
          <c:yMode val="edge"/>
          <c:x val="0.22262890525781037"/>
          <c:y val="5.1320725671754275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21094953856574453"/>
          <c:y val="0.38892311481592745"/>
          <c:w val="0.78395298018235038"/>
          <c:h val="0.47819982912693099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FF66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spPr>
              <a:solidFill>
                <a:srgbClr val="00FF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0000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val>
            <c:numRef>
              <c:f>'Case 5'!$AL$8:$AL$10</c:f>
              <c:numCache>
                <c:formatCode>0.00_ </c:formatCode>
                <c:ptCount val="3"/>
                <c:pt idx="0">
                  <c:v>9.9570927909336859E-2</c:v>
                </c:pt>
                <c:pt idx="1">
                  <c:v>-3.2753594707113365E-4</c:v>
                </c:pt>
                <c:pt idx="2">
                  <c:v>-0.10022599980347913</c:v>
                </c:pt>
              </c:numCache>
            </c:numRef>
          </c:val>
        </c:ser>
        <c:gapWidth val="50"/>
        <c:axId val="66669952"/>
        <c:axId val="66708608"/>
      </c:barChart>
      <c:catAx>
        <c:axId val="66669952"/>
        <c:scaling>
          <c:orientation val="minMax"/>
        </c:scaling>
        <c:axPos val="b"/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6708608"/>
        <c:crosses val="autoZero"/>
        <c:lblAlgn val="ctr"/>
        <c:lblOffset val="100"/>
        <c:tickLblSkip val="1"/>
        <c:tickMarkSkip val="1"/>
      </c:catAx>
      <c:valAx>
        <c:axId val="66708608"/>
        <c:scaling>
          <c:orientation val="minMax"/>
        </c:scaling>
        <c:axPos val="l"/>
        <c:numFmt formatCode="General" sourceLinked="0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6669952"/>
        <c:crosses val="autoZero"/>
        <c:crossBetween val="between"/>
      </c:valAx>
      <c:spPr>
        <a:noFill/>
        <a:ln w="25400">
          <a:noFill/>
        </a:ln>
      </c:spPr>
    </c:plotArea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>
      <c:oddHeader>&amp;F</c:oddHeader>
      <c:oddFooter>Page &amp;P</c:oddFooter>
    </c:headerFooter>
    <c:pageMargins b="1" l="0.78" r="0.78" t="1" header="0.51200000000000001" footer="0.51200000000000001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ja-JP"/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明朝"/>
                <a:ea typeface="明朝"/>
                <a:cs typeface="明朝"/>
              </a:defRPr>
            </a:pPr>
            <a:r>
              <a:rPr lang="en-US" altLang="ja-JP" sz="1800" b="1">
                <a:latin typeface="Times New Roman" pitchFamily="18" charset="0"/>
                <a:ea typeface="+mj-ea"/>
                <a:cs typeface="Times New Roman" pitchFamily="18" charset="0"/>
              </a:rPr>
              <a:t>M' : Post-covariance</a:t>
            </a:r>
            <a:endParaRPr lang="ja-JP" altLang="en-US" sz="1800" b="1">
              <a:latin typeface="Times New Roman" pitchFamily="18" charset="0"/>
              <a:ea typeface="+mj-ea"/>
              <a:cs typeface="Times New Roman" pitchFamily="18" charset="0"/>
            </a:endParaRPr>
          </a:p>
        </c:rich>
      </c:tx>
      <c:layout>
        <c:manualLayout>
          <c:xMode val="edge"/>
          <c:yMode val="edge"/>
          <c:x val="0.23124086819122486"/>
          <c:y val="2.1030545094906615E-2"/>
        </c:manualLayout>
      </c:layout>
      <c:spPr>
        <a:noFill/>
        <a:ln w="25400">
          <a:noFill/>
        </a:ln>
      </c:spPr>
    </c:title>
    <c:view3D>
      <c:rotX val="25"/>
      <c:hPercent val="100"/>
      <c:rotY val="30"/>
      <c:depthPercent val="100"/>
      <c:perspective val="30"/>
    </c:view3D>
    <c:floor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3129528163818241"/>
          <c:y val="0.17455270265129921"/>
          <c:w val="0.76623473802092379"/>
          <c:h val="0.70944349347635893"/>
        </c:manualLayout>
      </c:layout>
      <c:bar3DChart>
        <c:barDir val="col"/>
        <c:grouping val="standard"/>
        <c:ser>
          <c:idx val="0"/>
          <c:order val="0"/>
          <c:spPr>
            <a:solidFill>
              <a:srgbClr val="FF66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'Case 5'!$AR$8:$AT$8</c:f>
              <c:numCache>
                <c:formatCode>0.00_ </c:formatCode>
                <c:ptCount val="3"/>
                <c:pt idx="0">
                  <c:v>0.66835347679407842</c:v>
                </c:pt>
                <c:pt idx="1">
                  <c:v>-0.32950116275261188</c:v>
                </c:pt>
                <c:pt idx="2">
                  <c:v>-0.32735580229930217</c:v>
                </c:pt>
              </c:numCache>
            </c:numRef>
          </c:val>
        </c:ser>
        <c:ser>
          <c:idx val="1"/>
          <c:order val="1"/>
          <c:spPr>
            <a:solidFill>
              <a:srgbClr val="00FF00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'Case 5'!$AR$9:$AT$9</c:f>
              <c:numCache>
                <c:formatCode>0.00_ </c:formatCode>
                <c:ptCount val="3"/>
                <c:pt idx="0">
                  <c:v>-0.32950116275261249</c:v>
                </c:pt>
                <c:pt idx="1">
                  <c:v>0.67213651698273846</c:v>
                </c:pt>
                <c:pt idx="2">
                  <c:v>-0.32622580328191059</c:v>
                </c:pt>
              </c:numCache>
            </c:numRef>
          </c:val>
        </c:ser>
        <c:ser>
          <c:idx val="2"/>
          <c:order val="2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'Case 5'!$AR$10:$AT$10</c:f>
              <c:numCache>
                <c:formatCode>0.00_ </c:formatCode>
                <c:ptCount val="3"/>
                <c:pt idx="0">
                  <c:v>-0.32735580229930339</c:v>
                </c:pt>
                <c:pt idx="1">
                  <c:v>-0.3262258032819112</c:v>
                </c:pt>
                <c:pt idx="2">
                  <c:v>0.67490419573548099</c:v>
                </c:pt>
              </c:numCache>
            </c:numRef>
          </c:val>
        </c:ser>
        <c:gapWidth val="83"/>
        <c:gapDepth val="50"/>
        <c:shape val="box"/>
        <c:axId val="66717952"/>
        <c:axId val="66723840"/>
        <c:axId val="66692864"/>
      </c:bar3DChart>
      <c:catAx>
        <c:axId val="6671795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6723840"/>
        <c:crosses val="autoZero"/>
        <c:lblAlgn val="ctr"/>
        <c:lblOffset val="100"/>
        <c:tickLblSkip val="1"/>
        <c:tickMarkSkip val="1"/>
        <c:noMultiLvlLbl val="1"/>
      </c:catAx>
      <c:valAx>
        <c:axId val="66723840"/>
        <c:scaling>
          <c:orientation val="minMax"/>
          <c:max val="1"/>
          <c:min val="-1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6717952"/>
        <c:crosses val="autoZero"/>
        <c:crossBetween val="between"/>
      </c:valAx>
      <c:serAx>
        <c:axId val="6669286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6723840"/>
        <c:crosses val="autoZero"/>
        <c:tickLblSkip val="1"/>
        <c:tickMarkSkip val="1"/>
      </c:serAx>
      <c:spPr>
        <a:noFill/>
        <a:ln w="25400">
          <a:noFill/>
        </a:ln>
      </c:spPr>
    </c:plotArea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>
      <c:oddHeader>&amp;F</c:oddHeader>
      <c:oddFooter>Page &amp;P</c:oddFooter>
    </c:headerFooter>
    <c:pageMargins b="1" l="0.78" r="0.78" t="1" header="0.51200000000000001" footer="0.512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ja-JP"/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明朝"/>
                <a:ea typeface="明朝"/>
                <a:cs typeface="明朝"/>
              </a:defRPr>
            </a:pPr>
            <a:r>
              <a:rPr lang="en-US" altLang="ja-JP" sz="1800" b="1">
                <a:latin typeface="Times New Roman" pitchFamily="18" charset="0"/>
                <a:ea typeface="+mj-ea"/>
                <a:cs typeface="Times New Roman" pitchFamily="18" charset="0"/>
              </a:rPr>
              <a:t>T'-To : Cross-section change</a:t>
            </a:r>
            <a:endParaRPr lang="ja-JP" altLang="en-US" sz="1800" b="1">
              <a:latin typeface="Times New Roman" pitchFamily="18" charset="0"/>
              <a:ea typeface="+mj-ea"/>
              <a:cs typeface="Times New Roman" pitchFamily="18" charset="0"/>
            </a:endParaRPr>
          </a:p>
        </c:rich>
      </c:tx>
      <c:layout>
        <c:manualLayout>
          <c:xMode val="edge"/>
          <c:yMode val="edge"/>
          <c:x val="0.22262890525781037"/>
          <c:y val="5.1320725671754282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2109495385657443"/>
          <c:y val="0.38892311481592717"/>
          <c:w val="0.78395298018235116"/>
          <c:h val="0.47819982912693099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FF66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spPr>
              <a:solidFill>
                <a:srgbClr val="00FF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0000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val>
            <c:numRef>
              <c:f>Standard!$AL$8:$AL$10</c:f>
              <c:numCache>
                <c:formatCode>0.00_ </c:formatCode>
                <c:ptCount val="3"/>
                <c:pt idx="0">
                  <c:v>0.32950116275261188</c:v>
                </c:pt>
                <c:pt idx="1">
                  <c:v>0.32786348301726154</c:v>
                </c:pt>
                <c:pt idx="2">
                  <c:v>0.3262258032819112</c:v>
                </c:pt>
              </c:numCache>
            </c:numRef>
          </c:val>
        </c:ser>
        <c:gapWidth val="50"/>
        <c:axId val="67176320"/>
        <c:axId val="67178880"/>
      </c:barChart>
      <c:catAx>
        <c:axId val="67176320"/>
        <c:scaling>
          <c:orientation val="minMax"/>
        </c:scaling>
        <c:axPos val="b"/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7178880"/>
        <c:crosses val="autoZero"/>
        <c:lblAlgn val="ctr"/>
        <c:lblOffset val="100"/>
        <c:tickLblSkip val="1"/>
        <c:tickMarkSkip val="1"/>
      </c:catAx>
      <c:valAx>
        <c:axId val="67178880"/>
        <c:scaling>
          <c:orientation val="minMax"/>
          <c:max val="1"/>
          <c:min val="0"/>
        </c:scaling>
        <c:axPos val="l"/>
        <c:numFmt formatCode="General" sourceLinked="0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7176320"/>
        <c:crosses val="autoZero"/>
        <c:crossBetween val="between"/>
      </c:valAx>
      <c:spPr>
        <a:noFill/>
        <a:ln w="25400">
          <a:noFill/>
        </a:ln>
      </c:spPr>
    </c:plotArea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>
      <c:oddHeader>&amp;F</c:oddHeader>
      <c:oddFooter>Page &amp;P</c:oddFooter>
    </c:headerFooter>
    <c:pageMargins b="1" l="0.78" r="0.78" t="1" header="0.51200000000000001" footer="0.512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ja-JP"/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明朝"/>
                <a:ea typeface="明朝"/>
                <a:cs typeface="明朝"/>
              </a:defRPr>
            </a:pPr>
            <a:r>
              <a:rPr lang="en-US" altLang="ja-JP" sz="1800" b="1">
                <a:latin typeface="Times New Roman" pitchFamily="18" charset="0"/>
                <a:ea typeface="+mj-ea"/>
                <a:cs typeface="Times New Roman" pitchFamily="18" charset="0"/>
              </a:rPr>
              <a:t>M' : Post-covariance</a:t>
            </a:r>
            <a:endParaRPr lang="ja-JP" altLang="en-US" sz="1800" b="1">
              <a:latin typeface="Times New Roman" pitchFamily="18" charset="0"/>
              <a:ea typeface="+mj-ea"/>
              <a:cs typeface="Times New Roman" pitchFamily="18" charset="0"/>
            </a:endParaRPr>
          </a:p>
        </c:rich>
      </c:tx>
      <c:layout>
        <c:manualLayout>
          <c:xMode val="edge"/>
          <c:yMode val="edge"/>
          <c:x val="0.23124086819122464"/>
          <c:y val="2.1030545094906615E-2"/>
        </c:manualLayout>
      </c:layout>
      <c:spPr>
        <a:noFill/>
        <a:ln w="25400">
          <a:noFill/>
        </a:ln>
      </c:spPr>
    </c:title>
    <c:view3D>
      <c:rotX val="25"/>
      <c:hPercent val="100"/>
      <c:rotY val="30"/>
      <c:depthPercent val="100"/>
      <c:perspective val="30"/>
    </c:view3D>
    <c:floor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3129528163818241"/>
          <c:y val="0.17455270265129921"/>
          <c:w val="0.76623473802092379"/>
          <c:h val="0.70944349347635893"/>
        </c:manualLayout>
      </c:layout>
      <c:bar3DChart>
        <c:barDir val="col"/>
        <c:grouping val="standard"/>
        <c:ser>
          <c:idx val="0"/>
          <c:order val="0"/>
          <c:spPr>
            <a:solidFill>
              <a:srgbClr val="FF66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Standard!$AR$8:$AT$8</c:f>
              <c:numCache>
                <c:formatCode>0.00_ </c:formatCode>
                <c:ptCount val="3"/>
                <c:pt idx="0">
                  <c:v>0.66835347679407842</c:v>
                </c:pt>
                <c:pt idx="1">
                  <c:v>-0.32950116275261188</c:v>
                </c:pt>
                <c:pt idx="2">
                  <c:v>-0.32735580229930217</c:v>
                </c:pt>
              </c:numCache>
            </c:numRef>
          </c:val>
        </c:ser>
        <c:ser>
          <c:idx val="1"/>
          <c:order val="1"/>
          <c:spPr>
            <a:solidFill>
              <a:srgbClr val="00FF00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Standard!$AR$9:$AT$9</c:f>
              <c:numCache>
                <c:formatCode>0.00_ </c:formatCode>
                <c:ptCount val="3"/>
                <c:pt idx="0">
                  <c:v>-0.32950116275261249</c:v>
                </c:pt>
                <c:pt idx="1">
                  <c:v>0.67213651698273846</c:v>
                </c:pt>
                <c:pt idx="2">
                  <c:v>-0.32622580328191059</c:v>
                </c:pt>
              </c:numCache>
            </c:numRef>
          </c:val>
        </c:ser>
        <c:ser>
          <c:idx val="2"/>
          <c:order val="2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Standard!$AR$10:$AT$10</c:f>
              <c:numCache>
                <c:formatCode>0.00_ </c:formatCode>
                <c:ptCount val="3"/>
                <c:pt idx="0">
                  <c:v>-0.32735580229930339</c:v>
                </c:pt>
                <c:pt idx="1">
                  <c:v>-0.3262258032819112</c:v>
                </c:pt>
                <c:pt idx="2">
                  <c:v>0.67490419573548099</c:v>
                </c:pt>
              </c:numCache>
            </c:numRef>
          </c:val>
        </c:ser>
        <c:gapWidth val="83"/>
        <c:gapDepth val="50"/>
        <c:shape val="box"/>
        <c:axId val="72511488"/>
        <c:axId val="72524160"/>
        <c:axId val="66748416"/>
      </c:bar3DChart>
      <c:catAx>
        <c:axId val="7251148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72524160"/>
        <c:crosses val="autoZero"/>
        <c:lblAlgn val="ctr"/>
        <c:lblOffset val="100"/>
        <c:tickLblSkip val="1"/>
        <c:tickMarkSkip val="1"/>
        <c:noMultiLvlLbl val="1"/>
      </c:catAx>
      <c:valAx>
        <c:axId val="72524160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72511488"/>
        <c:crosses val="autoZero"/>
        <c:crossBetween val="between"/>
      </c:valAx>
      <c:serAx>
        <c:axId val="6674841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72524160"/>
        <c:crosses val="autoZero"/>
        <c:tickLblSkip val="1"/>
        <c:tickMarkSkip val="1"/>
      </c:serAx>
      <c:spPr>
        <a:noFill/>
        <a:ln w="25400">
          <a:noFill/>
        </a:ln>
      </c:spPr>
    </c:plotArea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>
      <c:oddHeader>&amp;F</c:oddHeader>
      <c:oddFooter>Page &amp;P</c:oddFooter>
    </c:headerFooter>
    <c:pageMargins b="1" l="0.78" r="0.78" t="1" header="0.51200000000000001" footer="0.512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ja-JP"/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明朝"/>
                <a:ea typeface="明朝"/>
                <a:cs typeface="明朝"/>
              </a:defRPr>
            </a:pPr>
            <a:r>
              <a:rPr lang="en-US" altLang="ja-JP" sz="1800" b="1">
                <a:latin typeface="Times New Roman" pitchFamily="18" charset="0"/>
                <a:ea typeface="+mj-ea"/>
                <a:cs typeface="Times New Roman" pitchFamily="18" charset="0"/>
              </a:rPr>
              <a:t>M :  Prior-covariance</a:t>
            </a:r>
            <a:endParaRPr lang="ja-JP" altLang="en-US" sz="1800" b="1">
              <a:latin typeface="Times New Roman" pitchFamily="18" charset="0"/>
              <a:ea typeface="+mj-ea"/>
              <a:cs typeface="Times New Roman" pitchFamily="18" charset="0"/>
            </a:endParaRPr>
          </a:p>
        </c:rich>
      </c:tx>
      <c:layout>
        <c:manualLayout>
          <c:xMode val="edge"/>
          <c:yMode val="edge"/>
          <c:x val="0.23290294139589188"/>
          <c:y val="4.7050918635170622E-2"/>
        </c:manualLayout>
      </c:layout>
      <c:spPr>
        <a:noFill/>
        <a:ln w="25400">
          <a:noFill/>
        </a:ln>
      </c:spPr>
    </c:title>
    <c:view3D>
      <c:rotX val="25"/>
      <c:hPercent val="100"/>
      <c:rotY val="30"/>
      <c:depthPercent val="100"/>
      <c:perspective val="30"/>
    </c:view3D>
    <c:floor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9.1201973247320003E-2"/>
          <c:y val="0.17664340252922991"/>
          <c:w val="0.82477664990671351"/>
          <c:h val="0.70349170842281084"/>
        </c:manualLayout>
      </c:layout>
      <c:bar3DChart>
        <c:barDir val="col"/>
        <c:grouping val="standard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FF66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spPr>
              <a:solidFill>
                <a:srgbClr val="FF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FF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val>
            <c:numRef>
              <c:f>'Case 1'!$C$8:$E$8</c:f>
              <c:numCache>
                <c:formatCode>General</c:formatCode>
                <c:ptCount val="3"/>
                <c:pt idx="0">
                  <c:v>2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rgbClr val="00FF00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'Case 1'!$C$9:$E$9</c:f>
              <c:numCache>
                <c:formatCode>General</c:formatCode>
                <c:ptCount val="3"/>
                <c:pt idx="0">
                  <c:v>0</c:v>
                </c:pt>
                <c:pt idx="1">
                  <c:v>1</c:v>
                </c:pt>
                <c:pt idx="2">
                  <c:v>0</c:v>
                </c:pt>
              </c:numCache>
            </c:numRef>
          </c:val>
        </c:ser>
        <c:ser>
          <c:idx val="2"/>
          <c:order val="2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'Case 1'!$C$10:$E$10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1</c:v>
                </c:pt>
              </c:numCache>
            </c:numRef>
          </c:val>
        </c:ser>
        <c:gapWidth val="83"/>
        <c:gapDepth val="50"/>
        <c:shape val="box"/>
        <c:axId val="77512064"/>
        <c:axId val="81418496"/>
        <c:axId val="66774336"/>
      </c:bar3DChart>
      <c:catAx>
        <c:axId val="77512064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81418496"/>
        <c:crosses val="autoZero"/>
        <c:lblAlgn val="ctr"/>
        <c:lblOffset val="100"/>
        <c:tickLblSkip val="1"/>
        <c:tickMarkSkip val="1"/>
        <c:noMultiLvlLbl val="1"/>
      </c:catAx>
      <c:valAx>
        <c:axId val="81418496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77512064"/>
        <c:crosses val="autoZero"/>
        <c:crossBetween val="between"/>
      </c:valAx>
      <c:serAx>
        <c:axId val="66774336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81418496"/>
        <c:crosses val="autoZero"/>
        <c:tickLblSkip val="1"/>
        <c:tickMarkSkip val="1"/>
      </c:serAx>
      <c:spPr>
        <a:noFill/>
        <a:ln w="25400">
          <a:noFill/>
        </a:ln>
      </c:spPr>
    </c:plotArea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>
      <c:oddHeader>&amp;F</c:oddHeader>
      <c:oddFooter>Page &amp;P</c:oddFooter>
    </c:headerFooter>
    <c:pageMargins b="1" l="0.78" r="0.78" t="1" header="0.51200000000000001" footer="0.5120000000000000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ja-JP"/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明朝"/>
                <a:ea typeface="明朝"/>
                <a:cs typeface="明朝"/>
              </a:defRPr>
            </a:pPr>
            <a:r>
              <a:rPr lang="en-US" altLang="ja-JP" sz="1800" b="1">
                <a:latin typeface="Times New Roman" pitchFamily="18" charset="0"/>
                <a:ea typeface="+mj-ea"/>
                <a:cs typeface="Times New Roman" pitchFamily="18" charset="0"/>
              </a:rPr>
              <a:t>T'-To : Cross-section change</a:t>
            </a:r>
            <a:endParaRPr lang="ja-JP" altLang="en-US" sz="1800" b="1">
              <a:latin typeface="Times New Roman" pitchFamily="18" charset="0"/>
              <a:ea typeface="+mj-ea"/>
              <a:cs typeface="Times New Roman" pitchFamily="18" charset="0"/>
            </a:endParaRPr>
          </a:p>
        </c:rich>
      </c:tx>
      <c:layout>
        <c:manualLayout>
          <c:xMode val="edge"/>
          <c:yMode val="edge"/>
          <c:x val="0.22262890525781037"/>
          <c:y val="5.1320725671754275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21094953856574442"/>
          <c:y val="0.38892311481592734"/>
          <c:w val="0.78395298018235082"/>
          <c:h val="0.47819982912693099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FF66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spPr>
              <a:solidFill>
                <a:srgbClr val="00FF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0000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val>
            <c:numRef>
              <c:f>'Case 1'!$AL$8:$AL$10</c:f>
              <c:numCache>
                <c:formatCode>0.00_ </c:formatCode>
                <c:ptCount val="3"/>
                <c:pt idx="0">
                  <c:v>0.49487781781511053</c:v>
                </c:pt>
                <c:pt idx="1">
                  <c:v>0.24633207482198483</c:v>
                </c:pt>
                <c:pt idx="2">
                  <c:v>0.24522524073641438</c:v>
                </c:pt>
              </c:numCache>
            </c:numRef>
          </c:val>
        </c:ser>
        <c:gapWidth val="50"/>
        <c:axId val="37240832"/>
        <c:axId val="37242368"/>
      </c:barChart>
      <c:catAx>
        <c:axId val="37240832"/>
        <c:scaling>
          <c:orientation val="minMax"/>
        </c:scaling>
        <c:axPos val="b"/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7242368"/>
        <c:crosses val="autoZero"/>
        <c:lblAlgn val="ctr"/>
        <c:lblOffset val="100"/>
        <c:tickLblSkip val="1"/>
        <c:tickMarkSkip val="1"/>
      </c:catAx>
      <c:valAx>
        <c:axId val="37242368"/>
        <c:scaling>
          <c:orientation val="minMax"/>
        </c:scaling>
        <c:axPos val="l"/>
        <c:numFmt formatCode="General" sourceLinked="0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7240832"/>
        <c:crosses val="autoZero"/>
        <c:crossBetween val="between"/>
      </c:valAx>
      <c:spPr>
        <a:noFill/>
        <a:ln w="25400">
          <a:noFill/>
        </a:ln>
      </c:spPr>
    </c:plotArea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>
      <c:oddHeader>&amp;F</c:oddHeader>
      <c:oddFooter>Page &amp;P</c:oddFooter>
    </c:headerFooter>
    <c:pageMargins b="1" l="0.78" r="0.78" t="1" header="0.51200000000000001" footer="0.512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ja-JP"/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明朝"/>
                <a:ea typeface="明朝"/>
                <a:cs typeface="明朝"/>
              </a:defRPr>
            </a:pPr>
            <a:r>
              <a:rPr lang="en-US" altLang="ja-JP" sz="1800" b="1">
                <a:latin typeface="Times New Roman" pitchFamily="18" charset="0"/>
                <a:ea typeface="+mj-ea"/>
                <a:cs typeface="Times New Roman" pitchFamily="18" charset="0"/>
              </a:rPr>
              <a:t>M' : Post-covariance</a:t>
            </a:r>
            <a:endParaRPr lang="ja-JP" altLang="en-US" sz="1800" b="1">
              <a:latin typeface="Times New Roman" pitchFamily="18" charset="0"/>
              <a:ea typeface="+mj-ea"/>
              <a:cs typeface="Times New Roman" pitchFamily="18" charset="0"/>
            </a:endParaRPr>
          </a:p>
        </c:rich>
      </c:tx>
      <c:layout>
        <c:manualLayout>
          <c:xMode val="edge"/>
          <c:yMode val="edge"/>
          <c:x val="0.23124086819122475"/>
          <c:y val="2.1030545094906615E-2"/>
        </c:manualLayout>
      </c:layout>
      <c:spPr>
        <a:noFill/>
        <a:ln w="25400">
          <a:noFill/>
        </a:ln>
      </c:spPr>
    </c:title>
    <c:view3D>
      <c:rotX val="25"/>
      <c:hPercent val="100"/>
      <c:rotY val="30"/>
      <c:depthPercent val="100"/>
      <c:perspective val="30"/>
    </c:view3D>
    <c:floor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3129528163818241"/>
          <c:y val="0.17455270265129921"/>
          <c:w val="0.76623473802092379"/>
          <c:h val="0.70944349347635893"/>
        </c:manualLayout>
      </c:layout>
      <c:bar3DChart>
        <c:barDir val="col"/>
        <c:grouping val="standard"/>
        <c:ser>
          <c:idx val="0"/>
          <c:order val="0"/>
          <c:spPr>
            <a:solidFill>
              <a:srgbClr val="FF66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'Case 1'!$AR$8:$AT$8</c:f>
              <c:numCache>
                <c:formatCode>0.00_ </c:formatCode>
                <c:ptCount val="3"/>
                <c:pt idx="0">
                  <c:v>1.0038001303604569</c:v>
                </c:pt>
                <c:pt idx="1">
                  <c:v>-0.49487781781511053</c:v>
                </c:pt>
                <c:pt idx="2">
                  <c:v>-0.49165570081044951</c:v>
                </c:pt>
              </c:numCache>
            </c:numRef>
          </c:val>
        </c:ser>
        <c:ser>
          <c:idx val="1"/>
          <c:order val="1"/>
          <c:spPr>
            <a:solidFill>
              <a:srgbClr val="00FF00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'Case 1'!$AR$9:$AT$9</c:f>
              <c:numCache>
                <c:formatCode>0.00_ </c:formatCode>
                <c:ptCount val="3"/>
                <c:pt idx="0">
                  <c:v>-0.49487781781511081</c:v>
                </c:pt>
                <c:pt idx="1">
                  <c:v>0.75366792517801517</c:v>
                </c:pt>
                <c:pt idx="2">
                  <c:v>-0.24522524073641425</c:v>
                </c:pt>
              </c:numCache>
            </c:numRef>
          </c:val>
        </c:ser>
        <c:ser>
          <c:idx val="2"/>
          <c:order val="2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'Case 1'!$AR$10:$AT$10</c:f>
              <c:numCache>
                <c:formatCode>0.00_ </c:formatCode>
                <c:ptCount val="3"/>
                <c:pt idx="0">
                  <c:v>-0.49165570081045007</c:v>
                </c:pt>
                <c:pt idx="1">
                  <c:v>-0.24522524073641438</c:v>
                </c:pt>
                <c:pt idx="2">
                  <c:v>0.75537736893239626</c:v>
                </c:pt>
              </c:numCache>
            </c:numRef>
          </c:val>
        </c:ser>
        <c:gapWidth val="83"/>
        <c:gapDepth val="50"/>
        <c:shape val="box"/>
        <c:axId val="37255808"/>
        <c:axId val="37257600"/>
        <c:axId val="67545728"/>
      </c:bar3DChart>
      <c:catAx>
        <c:axId val="3725580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7257600"/>
        <c:crosses val="autoZero"/>
        <c:lblAlgn val="ctr"/>
        <c:lblOffset val="100"/>
        <c:tickLblSkip val="1"/>
        <c:tickMarkSkip val="1"/>
        <c:noMultiLvlLbl val="1"/>
      </c:catAx>
      <c:valAx>
        <c:axId val="37257600"/>
        <c:scaling>
          <c:orientation val="minMax"/>
          <c:max val="1"/>
          <c:min val="-1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7255808"/>
        <c:crosses val="autoZero"/>
        <c:crossBetween val="between"/>
      </c:valAx>
      <c:serAx>
        <c:axId val="6754572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7257600"/>
        <c:crosses val="autoZero"/>
        <c:tickLblSkip val="1"/>
        <c:tickMarkSkip val="1"/>
      </c:serAx>
      <c:spPr>
        <a:noFill/>
        <a:ln w="25400">
          <a:noFill/>
        </a:ln>
      </c:spPr>
    </c:plotArea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>
      <c:oddHeader>&amp;F</c:oddHeader>
      <c:oddFooter>Page &amp;P</c:oddFooter>
    </c:headerFooter>
    <c:pageMargins b="1" l="0.78" r="0.78" t="1" header="0.51200000000000001" footer="0.5120000000000000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ja-JP"/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明朝"/>
                <a:ea typeface="明朝"/>
                <a:cs typeface="明朝"/>
              </a:defRPr>
            </a:pPr>
            <a:r>
              <a:rPr lang="en-US" altLang="ja-JP" sz="1800" b="1">
                <a:latin typeface="Times New Roman" pitchFamily="18" charset="0"/>
                <a:ea typeface="+mj-ea"/>
                <a:cs typeface="Times New Roman" pitchFamily="18" charset="0"/>
              </a:rPr>
              <a:t>M :  Prior-covariance</a:t>
            </a:r>
            <a:endParaRPr lang="ja-JP" altLang="en-US" sz="1800" b="1">
              <a:latin typeface="Times New Roman" pitchFamily="18" charset="0"/>
              <a:ea typeface="+mj-ea"/>
              <a:cs typeface="Times New Roman" pitchFamily="18" charset="0"/>
            </a:endParaRPr>
          </a:p>
        </c:rich>
      </c:tx>
      <c:layout>
        <c:manualLayout>
          <c:xMode val="edge"/>
          <c:yMode val="edge"/>
          <c:x val="0.23290294139589196"/>
          <c:y val="4.7050918635170622E-2"/>
        </c:manualLayout>
      </c:layout>
      <c:spPr>
        <a:noFill/>
        <a:ln w="25400">
          <a:noFill/>
        </a:ln>
      </c:spPr>
    </c:title>
    <c:view3D>
      <c:rotX val="25"/>
      <c:hPercent val="100"/>
      <c:rotY val="30"/>
      <c:depthPercent val="100"/>
      <c:perspective val="30"/>
    </c:view3D>
    <c:floor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9.1201973247320003E-2"/>
          <c:y val="0.17664340252922997"/>
          <c:w val="0.82304272206938112"/>
          <c:h val="0.70349170842281084"/>
        </c:manualLayout>
      </c:layout>
      <c:bar3DChart>
        <c:barDir val="col"/>
        <c:grouping val="standard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FF66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spPr>
              <a:solidFill>
                <a:srgbClr val="FF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FF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val>
            <c:numRef>
              <c:f>'Case 2'!$C$8:$E$8</c:f>
              <c:numCache>
                <c:formatCode>General</c:formatCode>
                <c:ptCount val="3"/>
                <c:pt idx="0">
                  <c:v>1</c:v>
                </c:pt>
                <c:pt idx="1">
                  <c:v>0.9</c:v>
                </c:pt>
                <c:pt idx="2">
                  <c:v>0</c:v>
                </c:pt>
              </c:numCache>
            </c:numRef>
          </c:val>
        </c:ser>
        <c:ser>
          <c:idx val="1"/>
          <c:order val="1"/>
          <c:spPr>
            <a:solidFill>
              <a:srgbClr val="00FF00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'Case 2'!$C$9:$E$9</c:f>
              <c:numCache>
                <c:formatCode>General</c:formatCode>
                <c:ptCount val="3"/>
                <c:pt idx="0">
                  <c:v>0.9</c:v>
                </c:pt>
                <c:pt idx="1">
                  <c:v>1</c:v>
                </c:pt>
                <c:pt idx="2">
                  <c:v>0</c:v>
                </c:pt>
              </c:numCache>
            </c:numRef>
          </c:val>
        </c:ser>
        <c:ser>
          <c:idx val="2"/>
          <c:order val="2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'Case 2'!$C$10:$E$10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1</c:v>
                </c:pt>
              </c:numCache>
            </c:numRef>
          </c:val>
        </c:ser>
        <c:gapWidth val="83"/>
        <c:gapDepth val="50"/>
        <c:shape val="box"/>
        <c:axId val="37351808"/>
        <c:axId val="37353344"/>
        <c:axId val="67562112"/>
      </c:bar3DChart>
      <c:catAx>
        <c:axId val="3735180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7353344"/>
        <c:crosses val="autoZero"/>
        <c:lblAlgn val="ctr"/>
        <c:lblOffset val="100"/>
        <c:tickLblSkip val="1"/>
        <c:tickMarkSkip val="1"/>
        <c:noMultiLvlLbl val="1"/>
      </c:catAx>
      <c:valAx>
        <c:axId val="37353344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7351808"/>
        <c:crosses val="autoZero"/>
        <c:crossBetween val="between"/>
      </c:valAx>
      <c:serAx>
        <c:axId val="67562112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7353344"/>
        <c:crosses val="autoZero"/>
        <c:tickLblSkip val="1"/>
        <c:tickMarkSkip val="1"/>
      </c:serAx>
      <c:spPr>
        <a:noFill/>
        <a:ln w="25400">
          <a:noFill/>
        </a:ln>
      </c:spPr>
    </c:plotArea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>
      <c:oddHeader>&amp;F</c:oddHeader>
      <c:oddFooter>Page &amp;P</c:oddFooter>
    </c:headerFooter>
    <c:pageMargins b="1" l="0.78" r="0.78" t="1" header="0.51200000000000001" footer="0.5120000000000000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ja-JP"/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明朝"/>
                <a:ea typeface="明朝"/>
                <a:cs typeface="明朝"/>
              </a:defRPr>
            </a:pPr>
            <a:r>
              <a:rPr lang="en-US" altLang="ja-JP" sz="1800" b="1">
                <a:latin typeface="Times New Roman" pitchFamily="18" charset="0"/>
                <a:ea typeface="+mj-ea"/>
                <a:cs typeface="Times New Roman" pitchFamily="18" charset="0"/>
              </a:rPr>
              <a:t>T'-To : Cross-section change</a:t>
            </a:r>
            <a:endParaRPr lang="ja-JP" altLang="en-US" sz="1800" b="1">
              <a:latin typeface="Times New Roman" pitchFamily="18" charset="0"/>
              <a:ea typeface="+mj-ea"/>
              <a:cs typeface="Times New Roman" pitchFamily="18" charset="0"/>
            </a:endParaRPr>
          </a:p>
        </c:rich>
      </c:tx>
      <c:layout>
        <c:manualLayout>
          <c:xMode val="edge"/>
          <c:yMode val="edge"/>
          <c:x val="0.22262890525781037"/>
          <c:y val="5.1320725671754275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21094953856574453"/>
          <c:y val="0.38892311481592745"/>
          <c:w val="0.78395298018235038"/>
          <c:h val="0.47819982912693099"/>
        </c:manualLayout>
      </c:layout>
      <c:barChart>
        <c:barDir val="col"/>
        <c:grouping val="clustered"/>
        <c:varyColors val="1"/>
        <c:ser>
          <c:idx val="0"/>
          <c:order val="0"/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spPr>
              <a:solidFill>
                <a:srgbClr val="FF66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spPr>
              <a:solidFill>
                <a:srgbClr val="00FF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spPr>
              <a:solidFill>
                <a:srgbClr val="0000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val>
            <c:numRef>
              <c:f>'Case 2'!$AL$8:$AL$10</c:f>
              <c:numCache>
                <c:formatCode>0.00_ </c:formatCode>
                <c:ptCount val="3"/>
                <c:pt idx="0">
                  <c:v>0.39199176723734652</c:v>
                </c:pt>
                <c:pt idx="1">
                  <c:v>0.39189821311628847</c:v>
                </c:pt>
                <c:pt idx="2">
                  <c:v>0.20488352511928198</c:v>
                </c:pt>
              </c:numCache>
            </c:numRef>
          </c:val>
        </c:ser>
        <c:gapWidth val="50"/>
        <c:axId val="37449088"/>
        <c:axId val="37463168"/>
      </c:barChart>
      <c:catAx>
        <c:axId val="37449088"/>
        <c:scaling>
          <c:orientation val="minMax"/>
        </c:scaling>
        <c:axPos val="b"/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7463168"/>
        <c:crosses val="autoZero"/>
        <c:lblAlgn val="ctr"/>
        <c:lblOffset val="100"/>
        <c:tickLblSkip val="1"/>
        <c:tickMarkSkip val="1"/>
      </c:catAx>
      <c:valAx>
        <c:axId val="37463168"/>
        <c:scaling>
          <c:orientation val="minMax"/>
        </c:scaling>
        <c:axPos val="l"/>
        <c:numFmt formatCode="General" sourceLinked="0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7449088"/>
        <c:crosses val="autoZero"/>
        <c:crossBetween val="between"/>
      </c:valAx>
      <c:spPr>
        <a:noFill/>
        <a:ln w="25400">
          <a:noFill/>
        </a:ln>
      </c:spPr>
    </c:plotArea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>
      <c:oddHeader>&amp;F</c:oddHeader>
      <c:oddFooter>Page &amp;P</c:oddFooter>
    </c:headerFooter>
    <c:pageMargins b="1" l="0.78" r="0.78" t="1" header="0.51200000000000001" footer="0.5120000000000000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ja-JP"/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明朝"/>
                <a:ea typeface="明朝"/>
                <a:cs typeface="明朝"/>
              </a:defRPr>
            </a:pPr>
            <a:r>
              <a:rPr lang="en-US" altLang="ja-JP" sz="1800" b="1">
                <a:latin typeface="Times New Roman" pitchFamily="18" charset="0"/>
                <a:ea typeface="+mj-ea"/>
                <a:cs typeface="Times New Roman" pitchFamily="18" charset="0"/>
              </a:rPr>
              <a:t>M' : Post-covariance</a:t>
            </a:r>
            <a:endParaRPr lang="ja-JP" altLang="en-US" sz="1800" b="1">
              <a:latin typeface="Times New Roman" pitchFamily="18" charset="0"/>
              <a:ea typeface="+mj-ea"/>
              <a:cs typeface="Times New Roman" pitchFamily="18" charset="0"/>
            </a:endParaRPr>
          </a:p>
        </c:rich>
      </c:tx>
      <c:layout>
        <c:manualLayout>
          <c:xMode val="edge"/>
          <c:yMode val="edge"/>
          <c:x val="0.23124086819122486"/>
          <c:y val="2.1030545094906615E-2"/>
        </c:manualLayout>
      </c:layout>
      <c:spPr>
        <a:noFill/>
        <a:ln w="25400">
          <a:noFill/>
        </a:ln>
      </c:spPr>
    </c:title>
    <c:view3D>
      <c:rotX val="25"/>
      <c:hPercent val="100"/>
      <c:rotY val="30"/>
      <c:depthPercent val="100"/>
      <c:perspective val="30"/>
    </c:view3D>
    <c:floor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3129528163818241"/>
          <c:y val="0.17455270265129921"/>
          <c:w val="0.76623473802092379"/>
          <c:h val="0.70944349347635893"/>
        </c:manualLayout>
      </c:layout>
      <c:bar3DChart>
        <c:barDir val="col"/>
        <c:grouping val="standard"/>
        <c:ser>
          <c:idx val="0"/>
          <c:order val="0"/>
          <c:spPr>
            <a:solidFill>
              <a:srgbClr val="FF66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'Case 2'!$AR$8:$AT$8</c:f>
              <c:numCache>
                <c:formatCode>0.00_ </c:formatCode>
                <c:ptCount val="3"/>
                <c:pt idx="0">
                  <c:v>0.25293436098937128</c:v>
                </c:pt>
                <c:pt idx="1">
                  <c:v>0.15316248911533836</c:v>
                </c:pt>
                <c:pt idx="2">
                  <c:v>-0.38971048597767621</c:v>
                </c:pt>
              </c:numCache>
            </c:numRef>
          </c:val>
        </c:ser>
        <c:ser>
          <c:idx val="1"/>
          <c:order val="1"/>
          <c:spPr>
            <a:solidFill>
              <a:srgbClr val="00FF00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'Case 2'!$AR$9:$AT$9</c:f>
              <c:numCache>
                <c:formatCode>0.00_ </c:formatCode>
                <c:ptCount val="3"/>
                <c:pt idx="0">
                  <c:v>0.15316248911533659</c:v>
                </c:pt>
                <c:pt idx="1">
                  <c:v>0.25338557971170805</c:v>
                </c:pt>
                <c:pt idx="2">
                  <c:v>-0.38966730715257308</c:v>
                </c:pt>
              </c:numCache>
            </c:numRef>
          </c:val>
        </c:ser>
        <c:ser>
          <c:idx val="2"/>
          <c:order val="2"/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val>
            <c:numRef>
              <c:f>'Case 2'!$AR$10:$AT$10</c:f>
              <c:numCache>
                <c:formatCode>0.00_ </c:formatCode>
                <c:ptCount val="3"/>
                <c:pt idx="0">
                  <c:v>-0.38971048597767743</c:v>
                </c:pt>
                <c:pt idx="1">
                  <c:v>-0.38966730715257325</c:v>
                </c:pt>
                <c:pt idx="2">
                  <c:v>0.79554826313175964</c:v>
                </c:pt>
              </c:numCache>
            </c:numRef>
          </c:val>
        </c:ser>
        <c:gapWidth val="83"/>
        <c:gapDepth val="50"/>
        <c:shape val="box"/>
        <c:axId val="61561088"/>
        <c:axId val="61562880"/>
        <c:axId val="68502848"/>
      </c:bar3DChart>
      <c:catAx>
        <c:axId val="6156108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1562880"/>
        <c:crosses val="autoZero"/>
        <c:lblAlgn val="ctr"/>
        <c:lblOffset val="100"/>
        <c:tickLblSkip val="1"/>
        <c:tickMarkSkip val="1"/>
        <c:noMultiLvlLbl val="1"/>
      </c:catAx>
      <c:valAx>
        <c:axId val="61562880"/>
        <c:scaling>
          <c:orientation val="minMax"/>
          <c:max val="1"/>
          <c:min val="-1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1561088"/>
        <c:crosses val="autoZero"/>
        <c:crossBetween val="between"/>
      </c:valAx>
      <c:serAx>
        <c:axId val="6850284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1562880"/>
        <c:crosses val="autoZero"/>
        <c:tickLblSkip val="1"/>
        <c:tickMarkSkip val="1"/>
      </c:serAx>
      <c:spPr>
        <a:noFill/>
        <a:ln w="25400">
          <a:noFill/>
        </a:ln>
      </c:spPr>
    </c:plotArea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>
      <c:oddHeader>&amp;F</c:oddHeader>
      <c:oddFooter>Page &amp;P</c:oddFooter>
    </c:headerFooter>
    <c:pageMargins b="1" l="0.78" r="0.78" t="1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</xdr:colOff>
      <xdr:row>11</xdr:row>
      <xdr:rowOff>152400</xdr:rowOff>
    </xdr:from>
    <xdr:to>
      <xdr:col>9</xdr:col>
      <xdr:colOff>200025</xdr:colOff>
      <xdr:row>25</xdr:row>
      <xdr:rowOff>171450</xdr:rowOff>
    </xdr:to>
    <xdr:graphicFrame macro="">
      <xdr:nvGraphicFramePr>
        <xdr:cNvPr id="102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133350</xdr:colOff>
      <xdr:row>11</xdr:row>
      <xdr:rowOff>209549</xdr:rowOff>
    </xdr:from>
    <xdr:to>
      <xdr:col>35</xdr:col>
      <xdr:colOff>514350</xdr:colOff>
      <xdr:row>25</xdr:row>
      <xdr:rowOff>123824</xdr:rowOff>
    </xdr:to>
    <xdr:graphicFrame macro="">
      <xdr:nvGraphicFramePr>
        <xdr:cNvPr id="102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36</xdr:col>
      <xdr:colOff>276225</xdr:colOff>
      <xdr:row>11</xdr:row>
      <xdr:rowOff>180975</xdr:rowOff>
    </xdr:from>
    <xdr:to>
      <xdr:col>45</xdr:col>
      <xdr:colOff>571500</xdr:colOff>
      <xdr:row>25</xdr:row>
      <xdr:rowOff>133350</xdr:rowOff>
    </xdr:to>
    <xdr:graphicFrame macro="">
      <xdr:nvGraphicFramePr>
        <xdr:cNvPr id="1027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304800</xdr:colOff>
      <xdr:row>10</xdr:row>
      <xdr:rowOff>28573</xdr:rowOff>
    </xdr:from>
    <xdr:to>
      <xdr:col>4</xdr:col>
      <xdr:colOff>133350</xdr:colOff>
      <xdr:row>12</xdr:row>
      <xdr:rowOff>66674</xdr:rowOff>
    </xdr:to>
    <xdr:cxnSp macro="">
      <xdr:nvCxnSpPr>
        <xdr:cNvPr id="7" name="直線矢印コネクタ 6"/>
        <xdr:cNvCxnSpPr/>
      </xdr:nvCxnSpPr>
      <xdr:spPr>
        <a:xfrm rot="16200000" flipH="1">
          <a:off x="1471612" y="4510086"/>
          <a:ext cx="495301" cy="409575"/>
        </a:xfrm>
        <a:prstGeom prst="straightConnector1">
          <a:avLst/>
        </a:prstGeom>
        <a:ln w="317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35</xdr:col>
      <xdr:colOff>85727</xdr:colOff>
      <xdr:row>9</xdr:row>
      <xdr:rowOff>266699</xdr:rowOff>
    </xdr:from>
    <xdr:to>
      <xdr:col>36</xdr:col>
      <xdr:colOff>419100</xdr:colOff>
      <xdr:row>12</xdr:row>
      <xdr:rowOff>142872</xdr:rowOff>
    </xdr:to>
    <xdr:cxnSp macro="">
      <xdr:nvCxnSpPr>
        <xdr:cNvPr id="9" name="直線矢印コネクタ 8"/>
        <xdr:cNvCxnSpPr/>
      </xdr:nvCxnSpPr>
      <xdr:spPr>
        <a:xfrm rot="10800000" flipV="1">
          <a:off x="6981827" y="4695824"/>
          <a:ext cx="971548" cy="695323"/>
        </a:xfrm>
        <a:prstGeom prst="straightConnector1">
          <a:avLst/>
        </a:prstGeom>
        <a:ln w="317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43</xdr:col>
      <xdr:colOff>552451</xdr:colOff>
      <xdr:row>10</xdr:row>
      <xdr:rowOff>28574</xdr:rowOff>
    </xdr:from>
    <xdr:to>
      <xdr:col>44</xdr:col>
      <xdr:colOff>123826</xdr:colOff>
      <xdr:row>12</xdr:row>
      <xdr:rowOff>133349</xdr:rowOff>
    </xdr:to>
    <xdr:cxnSp macro="">
      <xdr:nvCxnSpPr>
        <xdr:cNvPr id="11" name="直線矢印コネクタ 10"/>
        <xdr:cNvCxnSpPr/>
      </xdr:nvCxnSpPr>
      <xdr:spPr>
        <a:xfrm rot="5400000">
          <a:off x="10701338" y="4605337"/>
          <a:ext cx="561975" cy="285750"/>
        </a:xfrm>
        <a:prstGeom prst="straightConnector1">
          <a:avLst/>
        </a:prstGeom>
        <a:ln w="317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133350</xdr:colOff>
      <xdr:row>11</xdr:row>
      <xdr:rowOff>171450</xdr:rowOff>
    </xdr:from>
    <xdr:to>
      <xdr:col>9</xdr:col>
      <xdr:colOff>266700</xdr:colOff>
      <xdr:row>25</xdr:row>
      <xdr:rowOff>190500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133350</xdr:colOff>
      <xdr:row>11</xdr:row>
      <xdr:rowOff>209549</xdr:rowOff>
    </xdr:from>
    <xdr:to>
      <xdr:col>35</xdr:col>
      <xdr:colOff>514350</xdr:colOff>
      <xdr:row>25</xdr:row>
      <xdr:rowOff>123824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36</xdr:col>
      <xdr:colOff>276225</xdr:colOff>
      <xdr:row>11</xdr:row>
      <xdr:rowOff>180975</xdr:rowOff>
    </xdr:from>
    <xdr:to>
      <xdr:col>45</xdr:col>
      <xdr:colOff>571500</xdr:colOff>
      <xdr:row>25</xdr:row>
      <xdr:rowOff>133350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304800</xdr:colOff>
      <xdr:row>10</xdr:row>
      <xdr:rowOff>28573</xdr:rowOff>
    </xdr:from>
    <xdr:to>
      <xdr:col>4</xdr:col>
      <xdr:colOff>133350</xdr:colOff>
      <xdr:row>12</xdr:row>
      <xdr:rowOff>66674</xdr:rowOff>
    </xdr:to>
    <xdr:cxnSp macro="">
      <xdr:nvCxnSpPr>
        <xdr:cNvPr id="5" name="直線矢印コネクタ 4"/>
        <xdr:cNvCxnSpPr/>
      </xdr:nvCxnSpPr>
      <xdr:spPr>
        <a:xfrm rot="16200000" flipH="1">
          <a:off x="1462087" y="4852986"/>
          <a:ext cx="514351" cy="409575"/>
        </a:xfrm>
        <a:prstGeom prst="straightConnector1">
          <a:avLst/>
        </a:prstGeom>
        <a:ln w="317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35</xdr:col>
      <xdr:colOff>85727</xdr:colOff>
      <xdr:row>9</xdr:row>
      <xdr:rowOff>266699</xdr:rowOff>
    </xdr:from>
    <xdr:to>
      <xdr:col>36</xdr:col>
      <xdr:colOff>419100</xdr:colOff>
      <xdr:row>12</xdr:row>
      <xdr:rowOff>142872</xdr:rowOff>
    </xdr:to>
    <xdr:cxnSp macro="">
      <xdr:nvCxnSpPr>
        <xdr:cNvPr id="6" name="直線矢印コネクタ 5"/>
        <xdr:cNvCxnSpPr/>
      </xdr:nvCxnSpPr>
      <xdr:spPr>
        <a:xfrm rot="10800000" flipV="1">
          <a:off x="6981827" y="4695824"/>
          <a:ext cx="971548" cy="695323"/>
        </a:xfrm>
        <a:prstGeom prst="straightConnector1">
          <a:avLst/>
        </a:prstGeom>
        <a:ln w="317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43</xdr:col>
      <xdr:colOff>552451</xdr:colOff>
      <xdr:row>10</xdr:row>
      <xdr:rowOff>28574</xdr:rowOff>
    </xdr:from>
    <xdr:to>
      <xdr:col>44</xdr:col>
      <xdr:colOff>123826</xdr:colOff>
      <xdr:row>12</xdr:row>
      <xdr:rowOff>133349</xdr:rowOff>
    </xdr:to>
    <xdr:cxnSp macro="">
      <xdr:nvCxnSpPr>
        <xdr:cNvPr id="7" name="直線矢印コネクタ 6"/>
        <xdr:cNvCxnSpPr/>
      </xdr:nvCxnSpPr>
      <xdr:spPr>
        <a:xfrm rot="5400000">
          <a:off x="10101263" y="4967287"/>
          <a:ext cx="581025" cy="247650"/>
        </a:xfrm>
        <a:prstGeom prst="straightConnector1">
          <a:avLst/>
        </a:prstGeom>
        <a:ln w="317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133350</xdr:colOff>
      <xdr:row>11</xdr:row>
      <xdr:rowOff>171450</xdr:rowOff>
    </xdr:from>
    <xdr:to>
      <xdr:col>9</xdr:col>
      <xdr:colOff>266700</xdr:colOff>
      <xdr:row>25</xdr:row>
      <xdr:rowOff>190500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133350</xdr:colOff>
      <xdr:row>11</xdr:row>
      <xdr:rowOff>209549</xdr:rowOff>
    </xdr:from>
    <xdr:to>
      <xdr:col>35</xdr:col>
      <xdr:colOff>514350</xdr:colOff>
      <xdr:row>25</xdr:row>
      <xdr:rowOff>123824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36</xdr:col>
      <xdr:colOff>276225</xdr:colOff>
      <xdr:row>11</xdr:row>
      <xdr:rowOff>180975</xdr:rowOff>
    </xdr:from>
    <xdr:to>
      <xdr:col>45</xdr:col>
      <xdr:colOff>571500</xdr:colOff>
      <xdr:row>25</xdr:row>
      <xdr:rowOff>133350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304800</xdr:colOff>
      <xdr:row>10</xdr:row>
      <xdr:rowOff>28573</xdr:rowOff>
    </xdr:from>
    <xdr:to>
      <xdr:col>4</xdr:col>
      <xdr:colOff>133350</xdr:colOff>
      <xdr:row>12</xdr:row>
      <xdr:rowOff>66674</xdr:rowOff>
    </xdr:to>
    <xdr:cxnSp macro="">
      <xdr:nvCxnSpPr>
        <xdr:cNvPr id="5" name="直線矢印コネクタ 4"/>
        <xdr:cNvCxnSpPr/>
      </xdr:nvCxnSpPr>
      <xdr:spPr>
        <a:xfrm rot="16200000" flipH="1">
          <a:off x="1462087" y="4852986"/>
          <a:ext cx="514351" cy="409575"/>
        </a:xfrm>
        <a:prstGeom prst="straightConnector1">
          <a:avLst/>
        </a:prstGeom>
        <a:ln w="317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35</xdr:col>
      <xdr:colOff>85727</xdr:colOff>
      <xdr:row>9</xdr:row>
      <xdr:rowOff>266699</xdr:rowOff>
    </xdr:from>
    <xdr:to>
      <xdr:col>36</xdr:col>
      <xdr:colOff>419100</xdr:colOff>
      <xdr:row>12</xdr:row>
      <xdr:rowOff>142872</xdr:rowOff>
    </xdr:to>
    <xdr:cxnSp macro="">
      <xdr:nvCxnSpPr>
        <xdr:cNvPr id="6" name="直線矢印コネクタ 5"/>
        <xdr:cNvCxnSpPr/>
      </xdr:nvCxnSpPr>
      <xdr:spPr>
        <a:xfrm rot="10800000" flipV="1">
          <a:off x="6981827" y="4695824"/>
          <a:ext cx="971548" cy="695323"/>
        </a:xfrm>
        <a:prstGeom prst="straightConnector1">
          <a:avLst/>
        </a:prstGeom>
        <a:ln w="317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43</xdr:col>
      <xdr:colOff>552451</xdr:colOff>
      <xdr:row>10</xdr:row>
      <xdr:rowOff>28574</xdr:rowOff>
    </xdr:from>
    <xdr:to>
      <xdr:col>44</xdr:col>
      <xdr:colOff>123826</xdr:colOff>
      <xdr:row>12</xdr:row>
      <xdr:rowOff>133349</xdr:rowOff>
    </xdr:to>
    <xdr:cxnSp macro="">
      <xdr:nvCxnSpPr>
        <xdr:cNvPr id="7" name="直線矢印コネクタ 6"/>
        <xdr:cNvCxnSpPr/>
      </xdr:nvCxnSpPr>
      <xdr:spPr>
        <a:xfrm rot="5400000">
          <a:off x="10101263" y="4967287"/>
          <a:ext cx="581025" cy="247650"/>
        </a:xfrm>
        <a:prstGeom prst="straightConnector1">
          <a:avLst/>
        </a:prstGeom>
        <a:ln w="317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133350</xdr:colOff>
      <xdr:row>11</xdr:row>
      <xdr:rowOff>171450</xdr:rowOff>
    </xdr:from>
    <xdr:to>
      <xdr:col>9</xdr:col>
      <xdr:colOff>266700</xdr:colOff>
      <xdr:row>25</xdr:row>
      <xdr:rowOff>190500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133350</xdr:colOff>
      <xdr:row>11</xdr:row>
      <xdr:rowOff>209549</xdr:rowOff>
    </xdr:from>
    <xdr:to>
      <xdr:col>35</xdr:col>
      <xdr:colOff>514350</xdr:colOff>
      <xdr:row>25</xdr:row>
      <xdr:rowOff>123824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36</xdr:col>
      <xdr:colOff>276225</xdr:colOff>
      <xdr:row>11</xdr:row>
      <xdr:rowOff>180975</xdr:rowOff>
    </xdr:from>
    <xdr:to>
      <xdr:col>45</xdr:col>
      <xdr:colOff>571500</xdr:colOff>
      <xdr:row>25</xdr:row>
      <xdr:rowOff>133350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304800</xdr:colOff>
      <xdr:row>10</xdr:row>
      <xdr:rowOff>28573</xdr:rowOff>
    </xdr:from>
    <xdr:to>
      <xdr:col>4</xdr:col>
      <xdr:colOff>133350</xdr:colOff>
      <xdr:row>12</xdr:row>
      <xdr:rowOff>66674</xdr:rowOff>
    </xdr:to>
    <xdr:cxnSp macro="">
      <xdr:nvCxnSpPr>
        <xdr:cNvPr id="5" name="直線矢印コネクタ 4"/>
        <xdr:cNvCxnSpPr/>
      </xdr:nvCxnSpPr>
      <xdr:spPr>
        <a:xfrm rot="16200000" flipH="1">
          <a:off x="1462087" y="4852986"/>
          <a:ext cx="514351" cy="409575"/>
        </a:xfrm>
        <a:prstGeom prst="straightConnector1">
          <a:avLst/>
        </a:prstGeom>
        <a:ln w="317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35</xdr:col>
      <xdr:colOff>85727</xdr:colOff>
      <xdr:row>9</xdr:row>
      <xdr:rowOff>266699</xdr:rowOff>
    </xdr:from>
    <xdr:to>
      <xdr:col>36</xdr:col>
      <xdr:colOff>419100</xdr:colOff>
      <xdr:row>12</xdr:row>
      <xdr:rowOff>142872</xdr:rowOff>
    </xdr:to>
    <xdr:cxnSp macro="">
      <xdr:nvCxnSpPr>
        <xdr:cNvPr id="6" name="直線矢印コネクタ 5"/>
        <xdr:cNvCxnSpPr/>
      </xdr:nvCxnSpPr>
      <xdr:spPr>
        <a:xfrm rot="10800000" flipV="1">
          <a:off x="6981827" y="4695824"/>
          <a:ext cx="971548" cy="695323"/>
        </a:xfrm>
        <a:prstGeom prst="straightConnector1">
          <a:avLst/>
        </a:prstGeom>
        <a:ln w="317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43</xdr:col>
      <xdr:colOff>552451</xdr:colOff>
      <xdr:row>10</xdr:row>
      <xdr:rowOff>28574</xdr:rowOff>
    </xdr:from>
    <xdr:to>
      <xdr:col>44</xdr:col>
      <xdr:colOff>123826</xdr:colOff>
      <xdr:row>12</xdr:row>
      <xdr:rowOff>133349</xdr:rowOff>
    </xdr:to>
    <xdr:cxnSp macro="">
      <xdr:nvCxnSpPr>
        <xdr:cNvPr id="7" name="直線矢印コネクタ 6"/>
        <xdr:cNvCxnSpPr/>
      </xdr:nvCxnSpPr>
      <xdr:spPr>
        <a:xfrm rot="5400000">
          <a:off x="10101263" y="4967287"/>
          <a:ext cx="581025" cy="247650"/>
        </a:xfrm>
        <a:prstGeom prst="straightConnector1">
          <a:avLst/>
        </a:prstGeom>
        <a:ln w="317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133350</xdr:colOff>
      <xdr:row>11</xdr:row>
      <xdr:rowOff>171450</xdr:rowOff>
    </xdr:from>
    <xdr:to>
      <xdr:col>9</xdr:col>
      <xdr:colOff>266700</xdr:colOff>
      <xdr:row>25</xdr:row>
      <xdr:rowOff>190500</xdr:rowOff>
    </xdr:to>
    <xdr:graphicFrame macro="">
      <xdr:nvGraphicFramePr>
        <xdr:cNvPr id="14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133350</xdr:colOff>
      <xdr:row>11</xdr:row>
      <xdr:rowOff>209549</xdr:rowOff>
    </xdr:from>
    <xdr:to>
      <xdr:col>35</xdr:col>
      <xdr:colOff>514350</xdr:colOff>
      <xdr:row>25</xdr:row>
      <xdr:rowOff>123824</xdr:rowOff>
    </xdr:to>
    <xdr:graphicFrame macro="">
      <xdr:nvGraphicFramePr>
        <xdr:cNvPr id="15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36</xdr:col>
      <xdr:colOff>276225</xdr:colOff>
      <xdr:row>11</xdr:row>
      <xdr:rowOff>180975</xdr:rowOff>
    </xdr:from>
    <xdr:to>
      <xdr:col>45</xdr:col>
      <xdr:colOff>571500</xdr:colOff>
      <xdr:row>25</xdr:row>
      <xdr:rowOff>133350</xdr:rowOff>
    </xdr:to>
    <xdr:graphicFrame macro="">
      <xdr:nvGraphicFramePr>
        <xdr:cNvPr id="16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304800</xdr:colOff>
      <xdr:row>10</xdr:row>
      <xdr:rowOff>28573</xdr:rowOff>
    </xdr:from>
    <xdr:to>
      <xdr:col>4</xdr:col>
      <xdr:colOff>133350</xdr:colOff>
      <xdr:row>12</xdr:row>
      <xdr:rowOff>66674</xdr:rowOff>
    </xdr:to>
    <xdr:cxnSp macro="">
      <xdr:nvCxnSpPr>
        <xdr:cNvPr id="17" name="直線矢印コネクタ 16"/>
        <xdr:cNvCxnSpPr/>
      </xdr:nvCxnSpPr>
      <xdr:spPr>
        <a:xfrm rot="16200000" flipH="1">
          <a:off x="1462087" y="4852986"/>
          <a:ext cx="514351" cy="409575"/>
        </a:xfrm>
        <a:prstGeom prst="straightConnector1">
          <a:avLst/>
        </a:prstGeom>
        <a:ln w="317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35</xdr:col>
      <xdr:colOff>85727</xdr:colOff>
      <xdr:row>9</xdr:row>
      <xdr:rowOff>266699</xdr:rowOff>
    </xdr:from>
    <xdr:to>
      <xdr:col>36</xdr:col>
      <xdr:colOff>419100</xdr:colOff>
      <xdr:row>12</xdr:row>
      <xdr:rowOff>142872</xdr:rowOff>
    </xdr:to>
    <xdr:cxnSp macro="">
      <xdr:nvCxnSpPr>
        <xdr:cNvPr id="18" name="直線矢印コネクタ 17"/>
        <xdr:cNvCxnSpPr/>
      </xdr:nvCxnSpPr>
      <xdr:spPr>
        <a:xfrm rot="10800000" flipV="1">
          <a:off x="6981827" y="4695824"/>
          <a:ext cx="971548" cy="695323"/>
        </a:xfrm>
        <a:prstGeom prst="straightConnector1">
          <a:avLst/>
        </a:prstGeom>
        <a:ln w="317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43</xdr:col>
      <xdr:colOff>552451</xdr:colOff>
      <xdr:row>10</xdr:row>
      <xdr:rowOff>28574</xdr:rowOff>
    </xdr:from>
    <xdr:to>
      <xdr:col>44</xdr:col>
      <xdr:colOff>123826</xdr:colOff>
      <xdr:row>12</xdr:row>
      <xdr:rowOff>133349</xdr:rowOff>
    </xdr:to>
    <xdr:cxnSp macro="">
      <xdr:nvCxnSpPr>
        <xdr:cNvPr id="19" name="直線矢印コネクタ 18"/>
        <xdr:cNvCxnSpPr/>
      </xdr:nvCxnSpPr>
      <xdr:spPr>
        <a:xfrm rot="5400000">
          <a:off x="10101263" y="4967287"/>
          <a:ext cx="581025" cy="247650"/>
        </a:xfrm>
        <a:prstGeom prst="straightConnector1">
          <a:avLst/>
        </a:prstGeom>
        <a:ln w="317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133350</xdr:colOff>
      <xdr:row>11</xdr:row>
      <xdr:rowOff>171450</xdr:rowOff>
    </xdr:from>
    <xdr:to>
      <xdr:col>9</xdr:col>
      <xdr:colOff>266700</xdr:colOff>
      <xdr:row>25</xdr:row>
      <xdr:rowOff>190500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133350</xdr:colOff>
      <xdr:row>11</xdr:row>
      <xdr:rowOff>209549</xdr:rowOff>
    </xdr:from>
    <xdr:to>
      <xdr:col>35</xdr:col>
      <xdr:colOff>514350</xdr:colOff>
      <xdr:row>25</xdr:row>
      <xdr:rowOff>123824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36</xdr:col>
      <xdr:colOff>276225</xdr:colOff>
      <xdr:row>11</xdr:row>
      <xdr:rowOff>180975</xdr:rowOff>
    </xdr:from>
    <xdr:to>
      <xdr:col>45</xdr:col>
      <xdr:colOff>571500</xdr:colOff>
      <xdr:row>25</xdr:row>
      <xdr:rowOff>133350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304800</xdr:colOff>
      <xdr:row>10</xdr:row>
      <xdr:rowOff>28573</xdr:rowOff>
    </xdr:from>
    <xdr:to>
      <xdr:col>4</xdr:col>
      <xdr:colOff>133350</xdr:colOff>
      <xdr:row>12</xdr:row>
      <xdr:rowOff>66674</xdr:rowOff>
    </xdr:to>
    <xdr:cxnSp macro="">
      <xdr:nvCxnSpPr>
        <xdr:cNvPr id="5" name="直線矢印コネクタ 4"/>
        <xdr:cNvCxnSpPr/>
      </xdr:nvCxnSpPr>
      <xdr:spPr>
        <a:xfrm rot="16200000" flipH="1">
          <a:off x="1462087" y="4852986"/>
          <a:ext cx="514351" cy="409575"/>
        </a:xfrm>
        <a:prstGeom prst="straightConnector1">
          <a:avLst/>
        </a:prstGeom>
        <a:ln w="317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35</xdr:col>
      <xdr:colOff>85727</xdr:colOff>
      <xdr:row>9</xdr:row>
      <xdr:rowOff>266699</xdr:rowOff>
    </xdr:from>
    <xdr:to>
      <xdr:col>36</xdr:col>
      <xdr:colOff>419100</xdr:colOff>
      <xdr:row>12</xdr:row>
      <xdr:rowOff>142872</xdr:rowOff>
    </xdr:to>
    <xdr:cxnSp macro="">
      <xdr:nvCxnSpPr>
        <xdr:cNvPr id="6" name="直線矢印コネクタ 5"/>
        <xdr:cNvCxnSpPr/>
      </xdr:nvCxnSpPr>
      <xdr:spPr>
        <a:xfrm rot="10800000" flipV="1">
          <a:off x="6981827" y="4695824"/>
          <a:ext cx="971548" cy="695323"/>
        </a:xfrm>
        <a:prstGeom prst="straightConnector1">
          <a:avLst/>
        </a:prstGeom>
        <a:ln w="317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43</xdr:col>
      <xdr:colOff>552451</xdr:colOff>
      <xdr:row>10</xdr:row>
      <xdr:rowOff>28574</xdr:rowOff>
    </xdr:from>
    <xdr:to>
      <xdr:col>44</xdr:col>
      <xdr:colOff>123826</xdr:colOff>
      <xdr:row>12</xdr:row>
      <xdr:rowOff>133349</xdr:rowOff>
    </xdr:to>
    <xdr:cxnSp macro="">
      <xdr:nvCxnSpPr>
        <xdr:cNvPr id="7" name="直線矢印コネクタ 6"/>
        <xdr:cNvCxnSpPr/>
      </xdr:nvCxnSpPr>
      <xdr:spPr>
        <a:xfrm rot="5400000">
          <a:off x="10101263" y="4967287"/>
          <a:ext cx="581025" cy="247650"/>
        </a:xfrm>
        <a:prstGeom prst="straightConnector1">
          <a:avLst/>
        </a:prstGeom>
        <a:ln w="3175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oleObject" Target="../embeddings/oleObject2.bin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oleObject" Target="../embeddings/oleObject4.bin"/><Relationship Id="rId4" Type="http://schemas.openxmlformats.org/officeDocument/2006/relationships/oleObject" Target="../embeddings/oleObject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oleObject" Target="../embeddings/oleObject6.bin"/><Relationship Id="rId4" Type="http://schemas.openxmlformats.org/officeDocument/2006/relationships/oleObject" Target="../embeddings/oleObject5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oleObject" Target="../embeddings/oleObject8.bin"/><Relationship Id="rId4" Type="http://schemas.openxmlformats.org/officeDocument/2006/relationships/oleObject" Target="../embeddings/oleObject7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oleObject" Target="../embeddings/oleObject10.bin"/><Relationship Id="rId4" Type="http://schemas.openxmlformats.org/officeDocument/2006/relationships/oleObject" Target="../embeddings/oleObject9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oleObject" Target="../embeddings/oleObject12.bin"/><Relationship Id="rId4" Type="http://schemas.openxmlformats.org/officeDocument/2006/relationships/oleObject" Target="../embeddings/oleObject1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BC27"/>
  <sheetViews>
    <sheetView tabSelected="1" topLeftCell="A2" zoomScaleNormal="100" workbookViewId="0">
      <selection activeCell="BC15" sqref="BC15"/>
    </sheetView>
  </sheetViews>
  <sheetFormatPr defaultRowHeight="18.75" outlineLevelCol="1"/>
  <cols>
    <col min="1" max="1" width="4.08984375" style="1" customWidth="1"/>
    <col min="2" max="2" width="1.81640625" style="1" customWidth="1"/>
    <col min="3" max="3" width="5.6328125" style="1" customWidth="1"/>
    <col min="4" max="4" width="5.54296875" style="1" customWidth="1"/>
    <col min="5" max="5" width="5.81640625" style="1" customWidth="1"/>
    <col min="6" max="6" width="4.1796875" style="1" customWidth="1"/>
    <col min="7" max="9" width="5.08984375" style="1" customWidth="1"/>
    <col min="10" max="10" width="4.54296875" style="1" customWidth="1"/>
    <col min="11" max="13" width="5.08984375" style="1" hidden="1" customWidth="1" outlineLevel="1"/>
    <col min="14" max="14" width="2.81640625" style="1" hidden="1" customWidth="1" outlineLevel="1"/>
    <col min="15" max="16" width="5.08984375" style="1" hidden="1" customWidth="1" outlineLevel="1"/>
    <col min="17" max="17" width="3.6328125" style="1" hidden="1" customWidth="1" outlineLevel="1"/>
    <col min="18" max="18" width="6.08984375" style="1" hidden="1" customWidth="1" outlineLevel="1"/>
    <col min="19" max="19" width="5.7265625" style="1" hidden="1" customWidth="1" outlineLevel="1"/>
    <col min="20" max="20" width="2.36328125" style="1" hidden="1" customWidth="1" outlineLevel="1"/>
    <col min="21" max="21" width="7" style="1" customWidth="1" collapsed="1"/>
    <col min="22" max="22" width="7.453125" style="1" customWidth="1"/>
    <col min="23" max="23" width="4.453125" style="1" customWidth="1"/>
    <col min="24" max="24" width="13.08984375" style="1" hidden="1" customWidth="1" outlineLevel="1"/>
    <col min="25" max="25" width="5.08984375" style="1" hidden="1" customWidth="1" outlineLevel="1"/>
    <col min="26" max="26" width="1" style="1" hidden="1" customWidth="1" outlineLevel="1"/>
    <col min="27" max="28" width="7.08984375" style="1" hidden="1" customWidth="1" outlineLevel="1"/>
    <col min="29" max="29" width="0.90625" style="1" hidden="1" customWidth="1" outlineLevel="1"/>
    <col min="30" max="31" width="5.08984375" style="1" hidden="1" customWidth="1" outlineLevel="1"/>
    <col min="32" max="32" width="1" style="1" hidden="1" customWidth="1" outlineLevel="1"/>
    <col min="33" max="33" width="9.08984375" style="1" hidden="1" customWidth="1" outlineLevel="1"/>
    <col min="34" max="34" width="5.08984375" style="1" hidden="1" customWidth="1" outlineLevel="1"/>
    <col min="35" max="35" width="1.08984375" style="1" hidden="1" customWidth="1" outlineLevel="1"/>
    <col min="36" max="36" width="6.08984375" style="1" customWidth="1" collapsed="1"/>
    <col min="37" max="37" width="4.26953125" style="1" customWidth="1"/>
    <col min="38" max="38" width="12.26953125" style="1" customWidth="1"/>
    <col min="39" max="39" width="4.26953125" style="1" customWidth="1"/>
    <col min="40" max="40" width="11.08984375" style="1" hidden="1" customWidth="1" outlineLevel="1"/>
    <col min="41" max="42" width="5.08984375" style="1" hidden="1" customWidth="1" outlineLevel="1"/>
    <col min="43" max="43" width="1.453125" style="1" hidden="1" customWidth="1" outlineLevel="1"/>
    <col min="44" max="44" width="6.453125" style="1" customWidth="1" collapsed="1"/>
    <col min="45" max="45" width="6" style="1" customWidth="1"/>
    <col min="46" max="46" width="6.1796875" style="1" customWidth="1"/>
    <col min="47" max="47" width="1.81640625" style="1" customWidth="1"/>
    <col min="48" max="48" width="4.54296875" style="1" hidden="1" customWidth="1" outlineLevel="1"/>
    <col min="49" max="49" width="5.36328125" style="1" hidden="1" customWidth="1" outlineLevel="1"/>
    <col min="50" max="50" width="5" style="1" hidden="1" customWidth="1" outlineLevel="1"/>
    <col min="51" max="51" width="5.1796875" style="1" hidden="1" customWidth="1" outlineLevel="1"/>
    <col min="52" max="52" width="1.36328125" style="1" hidden="1" customWidth="1" outlineLevel="1"/>
    <col min="53" max="53" width="5.54296875" style="1" hidden="1" customWidth="1" outlineLevel="1"/>
    <col min="54" max="54" width="6" style="1" hidden="1" customWidth="1" outlineLevel="1"/>
    <col min="55" max="55" width="8.7265625" style="1" collapsed="1"/>
    <col min="56" max="16384" width="8.7265625" style="1"/>
  </cols>
  <sheetData>
    <row r="1" spans="2:54" ht="19.5" thickBot="1"/>
    <row r="2" spans="2:54" s="5" customFormat="1" ht="66" customHeight="1">
      <c r="B2" s="2"/>
      <c r="C2" s="135" t="s">
        <v>26</v>
      </c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2" t="s">
        <v>49</v>
      </c>
      <c r="Y2" s="132"/>
      <c r="Z2" s="7"/>
      <c r="AA2" s="133" t="s">
        <v>50</v>
      </c>
      <c r="AB2" s="133"/>
      <c r="AC2" s="7"/>
      <c r="AD2" s="134" t="s">
        <v>51</v>
      </c>
      <c r="AE2" s="134"/>
      <c r="AF2" s="3"/>
      <c r="AG2" s="130" t="s">
        <v>52</v>
      </c>
      <c r="AH2" s="3"/>
      <c r="AI2" s="3"/>
      <c r="AJ2" s="60" t="s">
        <v>15</v>
      </c>
      <c r="AK2" s="3"/>
      <c r="AL2" s="3"/>
      <c r="AM2" s="3"/>
      <c r="AN2" s="3"/>
      <c r="AO2" s="3"/>
      <c r="AP2" s="3"/>
      <c r="AQ2" s="3"/>
      <c r="AR2" s="3"/>
      <c r="AS2" s="3"/>
      <c r="AT2" s="3"/>
      <c r="AU2" s="4"/>
    </row>
    <row r="3" spans="2:54" s="5" customFormat="1" ht="78.75" customHeight="1">
      <c r="B3" s="6"/>
      <c r="C3" s="7"/>
      <c r="D3" s="40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>
        <f t="array" ref="X3:Y3">TRANSPOSE(AJ8:AJ9)</f>
        <v>1</v>
      </c>
      <c r="Y3" s="7">
        <v>1</v>
      </c>
      <c r="Z3" s="7"/>
      <c r="AA3" s="7">
        <f t="array" ref="AA3:AB4">MINVERSE(X8:Y9)</f>
        <v>5.0771347155350082</v>
      </c>
      <c r="AB3" s="7">
        <v>-4.9130392060528418</v>
      </c>
      <c r="AC3" s="7"/>
      <c r="AD3" s="7">
        <f t="array" ref="AD3:AE3">MMULT(X3:Y3,AA3:AB4)</f>
        <v>0.16409550948216634</v>
      </c>
      <c r="AE3" s="7">
        <v>0.1637679735350952</v>
      </c>
      <c r="AF3" s="7"/>
      <c r="AG3" s="131">
        <f t="array" ref="AG3">MMULT(AD3:AE3,AJ8:AJ9)</f>
        <v>0.32786348301726154</v>
      </c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8"/>
    </row>
    <row r="4" spans="2:54" s="5" customFormat="1" ht="23.25" customHeight="1">
      <c r="B4" s="6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>
        <v>-4.9130392060528418</v>
      </c>
      <c r="AB4" s="7">
        <v>5.076807179587937</v>
      </c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8"/>
    </row>
    <row r="5" spans="2:54" s="11" customFormat="1" ht="69.75" customHeight="1">
      <c r="B5" s="9"/>
      <c r="C5" s="142" t="s">
        <v>14</v>
      </c>
      <c r="D5" s="144"/>
      <c r="E5" s="143"/>
      <c r="F5" s="32"/>
      <c r="G5" s="142" t="s">
        <v>6</v>
      </c>
      <c r="H5" s="144"/>
      <c r="I5" s="143"/>
      <c r="J5" s="32"/>
      <c r="K5" s="32"/>
      <c r="L5" s="32"/>
      <c r="M5" s="32"/>
      <c r="N5" s="32"/>
      <c r="O5" s="32"/>
      <c r="P5" s="32"/>
      <c r="Q5" s="32"/>
      <c r="R5" s="142" t="s">
        <v>7</v>
      </c>
      <c r="S5" s="143"/>
      <c r="T5" s="32"/>
      <c r="U5" s="142" t="s">
        <v>27</v>
      </c>
      <c r="V5" s="143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3" t="s">
        <v>13</v>
      </c>
      <c r="AK5" s="32"/>
      <c r="AL5" s="33" t="s">
        <v>5</v>
      </c>
      <c r="AM5" s="32"/>
      <c r="AN5" s="32"/>
      <c r="AO5" s="32"/>
      <c r="AP5" s="32"/>
      <c r="AQ5" s="32"/>
      <c r="AR5" s="142" t="s">
        <v>4</v>
      </c>
      <c r="AS5" s="144"/>
      <c r="AT5" s="143"/>
      <c r="AU5" s="10"/>
      <c r="AW5" s="32"/>
      <c r="AX5" s="32"/>
      <c r="AY5" s="32"/>
      <c r="AZ5" s="32"/>
      <c r="BA5" s="142" t="s">
        <v>41</v>
      </c>
      <c r="BB5" s="143"/>
    </row>
    <row r="6" spans="2:54" ht="21.75">
      <c r="B6" s="12"/>
      <c r="C6" s="137" t="s">
        <v>0</v>
      </c>
      <c r="D6" s="138"/>
      <c r="E6" s="139"/>
      <c r="F6" s="30"/>
      <c r="G6" s="137" t="s">
        <v>1</v>
      </c>
      <c r="H6" s="140"/>
      <c r="I6" s="141"/>
      <c r="J6" s="30"/>
      <c r="K6" s="30" t="s">
        <v>2</v>
      </c>
      <c r="L6" s="30"/>
      <c r="M6" s="30"/>
      <c r="N6" s="30"/>
      <c r="O6" s="99" t="s">
        <v>39</v>
      </c>
      <c r="P6" s="30"/>
      <c r="Q6" s="30"/>
      <c r="R6" s="137" t="s">
        <v>12</v>
      </c>
      <c r="S6" s="141"/>
      <c r="T6" s="30"/>
      <c r="U6" s="137" t="s">
        <v>8</v>
      </c>
      <c r="V6" s="141"/>
      <c r="W6" s="30"/>
      <c r="X6" s="129" t="s">
        <v>38</v>
      </c>
      <c r="Y6" s="30"/>
      <c r="Z6" s="30"/>
      <c r="AA6" s="99" t="s">
        <v>35</v>
      </c>
      <c r="AB6" s="30"/>
      <c r="AC6" s="30"/>
      <c r="AD6" s="99" t="s">
        <v>37</v>
      </c>
      <c r="AE6" s="30"/>
      <c r="AF6" s="30"/>
      <c r="AG6" s="99" t="s">
        <v>36</v>
      </c>
      <c r="AH6" s="30"/>
      <c r="AI6" s="30"/>
      <c r="AJ6" s="31" t="s">
        <v>9</v>
      </c>
      <c r="AK6" s="30"/>
      <c r="AL6" s="31" t="s">
        <v>10</v>
      </c>
      <c r="AM6" s="30"/>
      <c r="AN6" s="99" t="s">
        <v>34</v>
      </c>
      <c r="AO6" s="30"/>
      <c r="AP6" s="30"/>
      <c r="AQ6" s="30"/>
      <c r="AR6" s="137" t="s">
        <v>11</v>
      </c>
      <c r="AS6" s="140"/>
      <c r="AT6" s="141"/>
      <c r="AU6" s="15"/>
      <c r="AW6" s="100" t="s">
        <v>40</v>
      </c>
      <c r="AX6" s="100"/>
      <c r="AY6" s="100"/>
      <c r="AZ6" s="100"/>
      <c r="BA6" s="137" t="s">
        <v>42</v>
      </c>
      <c r="BB6" s="141"/>
    </row>
    <row r="7" spans="2:54" s="18" customFormat="1">
      <c r="B7" s="16"/>
      <c r="C7" s="61" t="s">
        <v>19</v>
      </c>
      <c r="D7" s="62" t="s">
        <v>20</v>
      </c>
      <c r="E7" s="63" t="s">
        <v>21</v>
      </c>
      <c r="F7" s="59"/>
      <c r="G7" s="61" t="s">
        <v>19</v>
      </c>
      <c r="H7" s="62" t="s">
        <v>20</v>
      </c>
      <c r="I7" s="63" t="s">
        <v>21</v>
      </c>
      <c r="J7" s="59"/>
      <c r="K7" s="62" t="s">
        <v>19</v>
      </c>
      <c r="L7" s="62" t="s">
        <v>20</v>
      </c>
      <c r="M7" s="62" t="s">
        <v>21</v>
      </c>
      <c r="N7" s="59"/>
      <c r="O7" s="62" t="s">
        <v>24</v>
      </c>
      <c r="P7" s="62" t="s">
        <v>23</v>
      </c>
      <c r="Q7" s="59"/>
      <c r="R7" s="61" t="s">
        <v>24</v>
      </c>
      <c r="S7" s="63" t="s">
        <v>23</v>
      </c>
      <c r="T7" s="59"/>
      <c r="U7" s="61" t="s">
        <v>24</v>
      </c>
      <c r="V7" s="63" t="s">
        <v>25</v>
      </c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14"/>
      <c r="AK7" s="59"/>
      <c r="AL7" s="14"/>
      <c r="AM7" s="59"/>
      <c r="AN7" s="59"/>
      <c r="AO7" s="59"/>
      <c r="AP7" s="59"/>
      <c r="AQ7" s="59"/>
      <c r="AR7" s="61" t="s">
        <v>19</v>
      </c>
      <c r="AS7" s="62" t="s">
        <v>20</v>
      </c>
      <c r="AT7" s="63" t="s">
        <v>21</v>
      </c>
      <c r="AU7" s="17"/>
      <c r="BA7" s="105"/>
      <c r="BB7" s="106"/>
    </row>
    <row r="8" spans="2:54" s="65" customFormat="1" ht="24.75" customHeight="1">
      <c r="B8" s="66" t="s">
        <v>19</v>
      </c>
      <c r="C8" s="41">
        <v>1</v>
      </c>
      <c r="D8" s="42">
        <v>0</v>
      </c>
      <c r="E8" s="43">
        <v>0</v>
      </c>
      <c r="F8" s="67" t="s">
        <v>24</v>
      </c>
      <c r="G8" s="24">
        <v>1</v>
      </c>
      <c r="H8" s="25">
        <v>1</v>
      </c>
      <c r="I8" s="26">
        <v>1</v>
      </c>
      <c r="J8" s="67" t="s">
        <v>22</v>
      </c>
      <c r="K8" s="108">
        <f t="array" ref="K8:M9">MMULT(G8:I9,C8:E10)</f>
        <v>1</v>
      </c>
      <c r="L8" s="114">
        <v>1</v>
      </c>
      <c r="M8" s="109">
        <v>1</v>
      </c>
      <c r="N8" s="67" t="s">
        <v>16</v>
      </c>
      <c r="O8" s="108">
        <f t="array" ref="O8:P10">TRANSPOSE(G8:I9)</f>
        <v>1</v>
      </c>
      <c r="P8" s="109">
        <v>1.01</v>
      </c>
      <c r="Q8" s="67" t="s">
        <v>22</v>
      </c>
      <c r="R8" s="101">
        <f t="array" ref="R8:S9">MMULT(K8:M9,O8:P10)</f>
        <v>3</v>
      </c>
      <c r="S8" s="102">
        <v>3</v>
      </c>
      <c r="T8" s="23"/>
      <c r="U8" s="34">
        <v>0.1</v>
      </c>
      <c r="V8" s="35">
        <v>0</v>
      </c>
      <c r="W8" s="67" t="s">
        <v>22</v>
      </c>
      <c r="X8" s="108">
        <f t="array" ref="X8:Y9">R8:S9+U8:V9</f>
        <v>3.1</v>
      </c>
      <c r="Y8" s="109">
        <v>3</v>
      </c>
      <c r="Z8" s="23"/>
      <c r="AA8" s="108">
        <f t="array" ref="AA8:AB9">MINVERSE(X8:Y9)</f>
        <v>5.0771347155350082</v>
      </c>
      <c r="AB8" s="109">
        <v>-4.9130392060528418</v>
      </c>
      <c r="AC8" s="23"/>
      <c r="AD8" s="108">
        <f t="array" ref="AD8:AE10">MMULT(C8:E10,O8:P10)</f>
        <v>1</v>
      </c>
      <c r="AE8" s="109">
        <v>1.01</v>
      </c>
      <c r="AF8" s="23"/>
      <c r="AG8" s="108">
        <f t="array" ref="AG8:AH10">MMULT(AD8:AE10,AA8:AB9)</f>
        <v>0.11496511742163751</v>
      </c>
      <c r="AH8" s="109">
        <v>0.21453604533097437</v>
      </c>
      <c r="AI8" s="23"/>
      <c r="AJ8" s="38">
        <v>1</v>
      </c>
      <c r="AK8" s="67" t="s">
        <v>16</v>
      </c>
      <c r="AL8" s="70">
        <f t="array" ref="AL8:AL10">MMULT(AG8:AH10,AJ8:AJ9)</f>
        <v>0.32950116275261188</v>
      </c>
      <c r="AM8" s="67" t="s">
        <v>16</v>
      </c>
      <c r="AN8" s="108">
        <f t="array" ref="AN8:AP10">MMULT(AG8:AH10,K8:M9)</f>
        <v>0.33164652320592158</v>
      </c>
      <c r="AO8" s="114">
        <v>0.32950116275261188</v>
      </c>
      <c r="AP8" s="109">
        <v>0.32735580229930217</v>
      </c>
      <c r="AQ8" s="23"/>
      <c r="AR8" s="50">
        <f t="array" ref="AR8:AT10">C8:E10-AN8:AP10</f>
        <v>0.66835347679407842</v>
      </c>
      <c r="AS8" s="51">
        <v>-0.32950116275261188</v>
      </c>
      <c r="AT8" s="52">
        <v>-0.32735580229930217</v>
      </c>
      <c r="AU8" s="64"/>
      <c r="AV8" s="107" t="s">
        <v>43</v>
      </c>
      <c r="AW8" s="120">
        <f t="array" ref="AW8:AY9">MMULT(G8:I9,AR8:AT10)</f>
        <v>1.1496511742162541E-2</v>
      </c>
      <c r="AX8" s="121">
        <v>1.640955094821539E-2</v>
      </c>
      <c r="AY8" s="122">
        <v>2.1322590154268295E-2</v>
      </c>
      <c r="BA8" s="116">
        <f t="array" ref="BA8:BB9">MMULT(AW8:AY9,O8:P10)</f>
        <v>4.9228652844646226E-2</v>
      </c>
      <c r="BB8" s="117">
        <v>4.913039206052517E-2</v>
      </c>
    </row>
    <row r="9" spans="2:54" s="65" customFormat="1" ht="26.25" customHeight="1">
      <c r="B9" s="66" t="s">
        <v>20</v>
      </c>
      <c r="C9" s="44">
        <v>0</v>
      </c>
      <c r="D9" s="45">
        <v>1</v>
      </c>
      <c r="E9" s="46">
        <v>0</v>
      </c>
      <c r="F9" s="67" t="s">
        <v>25</v>
      </c>
      <c r="G9" s="27">
        <v>1.01</v>
      </c>
      <c r="H9" s="28">
        <v>1</v>
      </c>
      <c r="I9" s="29">
        <v>0.99</v>
      </c>
      <c r="J9" s="67" t="s">
        <v>23</v>
      </c>
      <c r="K9" s="112">
        <v>1.01</v>
      </c>
      <c r="L9" s="115">
        <v>1</v>
      </c>
      <c r="M9" s="113">
        <v>0.99</v>
      </c>
      <c r="N9" s="67" t="s">
        <v>17</v>
      </c>
      <c r="O9" s="110">
        <v>1</v>
      </c>
      <c r="P9" s="111">
        <v>1</v>
      </c>
      <c r="Q9" s="67" t="s">
        <v>23</v>
      </c>
      <c r="R9" s="103">
        <v>3</v>
      </c>
      <c r="S9" s="104">
        <v>3.0002000000000004</v>
      </c>
      <c r="T9" s="23"/>
      <c r="U9" s="36">
        <v>0</v>
      </c>
      <c r="V9" s="37">
        <v>0.1</v>
      </c>
      <c r="W9" s="67" t="s">
        <v>23</v>
      </c>
      <c r="X9" s="112">
        <v>3</v>
      </c>
      <c r="Y9" s="113">
        <v>3.1002000000000005</v>
      </c>
      <c r="Z9" s="23"/>
      <c r="AA9" s="112">
        <v>-4.9130392060528418</v>
      </c>
      <c r="AB9" s="113">
        <v>5.076807179587937</v>
      </c>
      <c r="AC9" s="23"/>
      <c r="AD9" s="110">
        <v>1</v>
      </c>
      <c r="AE9" s="111">
        <v>1</v>
      </c>
      <c r="AF9" s="23"/>
      <c r="AG9" s="110">
        <v>0.16409550948216634</v>
      </c>
      <c r="AH9" s="111">
        <v>0.1637679735350952</v>
      </c>
      <c r="AI9" s="23"/>
      <c r="AJ9" s="39">
        <v>1</v>
      </c>
      <c r="AK9" s="67" t="s">
        <v>17</v>
      </c>
      <c r="AL9" s="71">
        <v>0.32786348301726154</v>
      </c>
      <c r="AM9" s="67" t="s">
        <v>17</v>
      </c>
      <c r="AN9" s="110">
        <v>0.32950116275261249</v>
      </c>
      <c r="AO9" s="23">
        <v>0.32786348301726154</v>
      </c>
      <c r="AP9" s="111">
        <v>0.32622580328191059</v>
      </c>
      <c r="AQ9" s="23"/>
      <c r="AR9" s="53">
        <v>-0.32950116275261249</v>
      </c>
      <c r="AS9" s="54">
        <v>0.67213651698273846</v>
      </c>
      <c r="AT9" s="55">
        <v>-0.32622580328191059</v>
      </c>
      <c r="AU9" s="64"/>
      <c r="AV9" s="107" t="s">
        <v>44</v>
      </c>
      <c r="AW9" s="123">
        <v>2.1453604533096415E-2</v>
      </c>
      <c r="AX9" s="124">
        <v>1.6376797353508388E-2</v>
      </c>
      <c r="AY9" s="125">
        <v>1.1299990173920471E-2</v>
      </c>
      <c r="BA9" s="118">
        <v>4.9130392060525274E-2</v>
      </c>
      <c r="BB9" s="119">
        <v>4.923192820411703E-2</v>
      </c>
    </row>
    <row r="10" spans="2:54" s="65" customFormat="1" ht="27" customHeight="1">
      <c r="B10" s="66" t="s">
        <v>21</v>
      </c>
      <c r="C10" s="47">
        <f>E8</f>
        <v>0</v>
      </c>
      <c r="D10" s="48">
        <v>0</v>
      </c>
      <c r="E10" s="49">
        <v>1</v>
      </c>
      <c r="F10" s="23"/>
      <c r="G10" s="23"/>
      <c r="H10" s="23"/>
      <c r="I10" s="23"/>
      <c r="J10" s="23"/>
      <c r="K10" s="23"/>
      <c r="L10" s="23"/>
      <c r="M10" s="23"/>
      <c r="N10" s="67" t="s">
        <v>18</v>
      </c>
      <c r="O10" s="112">
        <v>1</v>
      </c>
      <c r="P10" s="113">
        <v>0.99</v>
      </c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112">
        <v>1</v>
      </c>
      <c r="AE10" s="113">
        <v>0.99</v>
      </c>
      <c r="AF10" s="23"/>
      <c r="AG10" s="112">
        <v>0.21322590154269516</v>
      </c>
      <c r="AH10" s="113">
        <v>0.11299990173921604</v>
      </c>
      <c r="AI10" s="23"/>
      <c r="AJ10" s="23"/>
      <c r="AK10" s="67" t="s">
        <v>18</v>
      </c>
      <c r="AL10" s="72">
        <v>0.3262258032819112</v>
      </c>
      <c r="AM10" s="67" t="s">
        <v>18</v>
      </c>
      <c r="AN10" s="112">
        <v>0.32735580229930339</v>
      </c>
      <c r="AO10" s="115">
        <v>0.3262258032819112</v>
      </c>
      <c r="AP10" s="113">
        <v>0.32509580426451901</v>
      </c>
      <c r="AQ10" s="23"/>
      <c r="AR10" s="56">
        <v>-0.32735580229930339</v>
      </c>
      <c r="AS10" s="57">
        <v>-0.3262258032819112</v>
      </c>
      <c r="AT10" s="58">
        <v>0.67490419573548099</v>
      </c>
      <c r="AU10" s="64"/>
    </row>
    <row r="11" spans="2:54">
      <c r="B11" s="12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5"/>
    </row>
    <row r="12" spans="2:54">
      <c r="B12" s="12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5"/>
    </row>
    <row r="13" spans="2:54">
      <c r="B13" s="12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5"/>
    </row>
    <row r="14" spans="2:54">
      <c r="B14" s="12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5"/>
    </row>
    <row r="15" spans="2:54">
      <c r="B15" s="12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5"/>
    </row>
    <row r="16" spans="2:54">
      <c r="B16" s="12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5"/>
    </row>
    <row r="17" spans="2:47">
      <c r="B17" s="12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5"/>
    </row>
    <row r="18" spans="2:47">
      <c r="B18" s="12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5"/>
    </row>
    <row r="19" spans="2:47">
      <c r="B19" s="12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5"/>
    </row>
    <row r="20" spans="2:47">
      <c r="B20" s="12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5"/>
    </row>
    <row r="21" spans="2:47">
      <c r="B21" s="12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5"/>
    </row>
    <row r="22" spans="2:47">
      <c r="B22" s="12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5"/>
    </row>
    <row r="23" spans="2:47">
      <c r="B23" s="12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9"/>
    </row>
    <row r="24" spans="2:47">
      <c r="B24" s="12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9"/>
    </row>
    <row r="25" spans="2:47">
      <c r="B25" s="12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9"/>
    </row>
    <row r="26" spans="2:47" ht="19.5" thickBot="1">
      <c r="B26" s="20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2"/>
    </row>
    <row r="27" spans="2:47"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</row>
  </sheetData>
  <mergeCells count="16">
    <mergeCell ref="BA5:BB5"/>
    <mergeCell ref="BA6:BB6"/>
    <mergeCell ref="AR6:AT6"/>
    <mergeCell ref="C5:E5"/>
    <mergeCell ref="G5:I5"/>
    <mergeCell ref="R5:S5"/>
    <mergeCell ref="U5:V5"/>
    <mergeCell ref="AR5:AT5"/>
    <mergeCell ref="X2:Y2"/>
    <mergeCell ref="AA2:AB2"/>
    <mergeCell ref="AD2:AE2"/>
    <mergeCell ref="C2:W2"/>
    <mergeCell ref="C6:E6"/>
    <mergeCell ref="G6:I6"/>
    <mergeCell ref="R6:S6"/>
    <mergeCell ref="U6:V6"/>
  </mergeCells>
  <phoneticPr fontId="1"/>
  <printOptions gridLinesSet="0"/>
  <pageMargins left="0.78740157480314965" right="0.78740157480314965" top="0.98425196850393704" bottom="0.98425196850393704" header="0.51181102362204722" footer="0.51181102362204722"/>
  <pageSetup paperSize="9" scale="70" orientation="landscape" r:id="rId1"/>
  <headerFooter alignWithMargins="0">
    <oddHeader>&amp;F</oddHeader>
    <oddFooter>Page &amp;P</oddFooter>
  </headerFooter>
  <drawing r:id="rId2"/>
  <legacyDrawing r:id="rId3"/>
  <oleObjects>
    <oleObject progId="Equation.3" shapeId="1028" r:id="rId4"/>
    <oleObject progId="Equation.3" shapeId="1033" r:id="rId5"/>
  </oleObjects>
</worksheet>
</file>

<file path=xl/worksheets/sheet2.xml><?xml version="1.0" encoding="utf-8"?>
<worksheet xmlns="http://schemas.openxmlformats.org/spreadsheetml/2006/main" xmlns:r="http://schemas.openxmlformats.org/officeDocument/2006/relationships">
  <dimension ref="B1:BC27"/>
  <sheetViews>
    <sheetView topLeftCell="A2" zoomScaleNormal="100" workbookViewId="0">
      <selection activeCell="B2" sqref="B2:AU26"/>
    </sheetView>
  </sheetViews>
  <sheetFormatPr defaultRowHeight="18.75" outlineLevelCol="1"/>
  <cols>
    <col min="1" max="1" width="4.08984375" style="1" customWidth="1"/>
    <col min="2" max="2" width="1.81640625" style="1" customWidth="1"/>
    <col min="3" max="3" width="5.6328125" style="1" customWidth="1"/>
    <col min="4" max="4" width="5.54296875" style="1" customWidth="1"/>
    <col min="5" max="5" width="5.81640625" style="1" customWidth="1"/>
    <col min="6" max="6" width="4.1796875" style="1" customWidth="1"/>
    <col min="7" max="9" width="5.08984375" style="1" customWidth="1"/>
    <col min="10" max="10" width="4.54296875" style="1" customWidth="1"/>
    <col min="11" max="13" width="5.08984375" style="1" hidden="1" customWidth="1" outlineLevel="1"/>
    <col min="14" max="14" width="1.08984375" style="1" hidden="1" customWidth="1" outlineLevel="1"/>
    <col min="15" max="16" width="5.08984375" style="1" hidden="1" customWidth="1" outlineLevel="1"/>
    <col min="17" max="17" width="1.08984375" style="1" hidden="1" customWidth="1" outlineLevel="1"/>
    <col min="18" max="18" width="6.08984375" style="1" hidden="1" customWidth="1" outlineLevel="1"/>
    <col min="19" max="19" width="5.7265625" style="1" hidden="1" customWidth="1" outlineLevel="1"/>
    <col min="20" max="20" width="2.36328125" style="1" hidden="1" customWidth="1" outlineLevel="1"/>
    <col min="21" max="21" width="7" style="1" customWidth="1" collapsed="1"/>
    <col min="22" max="22" width="7.453125" style="1" customWidth="1"/>
    <col min="23" max="23" width="4.453125" style="1" customWidth="1"/>
    <col min="24" max="24" width="13.08984375" style="1" hidden="1" customWidth="1" outlineLevel="1"/>
    <col min="25" max="25" width="5.08984375" style="1" hidden="1" customWidth="1" outlineLevel="1"/>
    <col min="26" max="26" width="1" style="1" hidden="1" customWidth="1" outlineLevel="1"/>
    <col min="27" max="28" width="7.08984375" style="1" hidden="1" customWidth="1" outlineLevel="1"/>
    <col min="29" max="29" width="0.90625" style="1" hidden="1" customWidth="1" outlineLevel="1"/>
    <col min="30" max="31" width="5.08984375" style="1" hidden="1" customWidth="1" outlineLevel="1"/>
    <col min="32" max="32" width="1" style="1" hidden="1" customWidth="1" outlineLevel="1"/>
    <col min="33" max="33" width="9.08984375" style="1" hidden="1" customWidth="1" outlineLevel="1"/>
    <col min="34" max="34" width="5.08984375" style="1" hidden="1" customWidth="1" outlineLevel="1"/>
    <col min="35" max="35" width="1.08984375" style="1" hidden="1" customWidth="1" outlineLevel="1"/>
    <col min="36" max="36" width="6.08984375" style="1" customWidth="1" collapsed="1"/>
    <col min="37" max="37" width="4.26953125" style="1" customWidth="1"/>
    <col min="38" max="38" width="12.26953125" style="1" customWidth="1"/>
    <col min="39" max="39" width="4.26953125" style="1" customWidth="1"/>
    <col min="40" max="40" width="11.08984375" style="1" hidden="1" customWidth="1" outlineLevel="1"/>
    <col min="41" max="42" width="5.08984375" style="1" hidden="1" customWidth="1" outlineLevel="1"/>
    <col min="43" max="43" width="1.453125" style="1" hidden="1" customWidth="1" outlineLevel="1"/>
    <col min="44" max="44" width="6.453125" style="1" customWidth="1" collapsed="1"/>
    <col min="45" max="45" width="6" style="1" customWidth="1"/>
    <col min="46" max="46" width="6.1796875" style="1" customWidth="1"/>
    <col min="47" max="47" width="1.81640625" style="1" customWidth="1"/>
    <col min="48" max="48" width="4.54296875" style="1" hidden="1" customWidth="1" outlineLevel="1"/>
    <col min="49" max="49" width="5.36328125" style="1" hidden="1" customWidth="1" outlineLevel="1"/>
    <col min="50" max="50" width="5" style="1" hidden="1" customWidth="1" outlineLevel="1"/>
    <col min="51" max="51" width="5.1796875" style="1" hidden="1" customWidth="1" outlineLevel="1"/>
    <col min="52" max="52" width="1.36328125" style="1" hidden="1" customWidth="1" outlineLevel="1"/>
    <col min="53" max="53" width="5.54296875" style="1" hidden="1" customWidth="1" outlineLevel="1"/>
    <col min="54" max="54" width="6" style="1" hidden="1" customWidth="1" outlineLevel="1"/>
    <col min="55" max="55" width="8.7265625" style="1" collapsed="1"/>
    <col min="56" max="16384" width="8.7265625" style="1"/>
  </cols>
  <sheetData>
    <row r="1" spans="2:54" ht="19.5" thickBot="1"/>
    <row r="2" spans="2:54" s="5" customFormat="1" ht="66" customHeight="1">
      <c r="B2" s="2"/>
      <c r="C2" s="135" t="s">
        <v>29</v>
      </c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2" t="s">
        <v>49</v>
      </c>
      <c r="Y2" s="132"/>
      <c r="Z2" s="7"/>
      <c r="AA2" s="133" t="s">
        <v>50</v>
      </c>
      <c r="AB2" s="133"/>
      <c r="AC2" s="7"/>
      <c r="AD2" s="134" t="s">
        <v>51</v>
      </c>
      <c r="AE2" s="134"/>
      <c r="AF2" s="3"/>
      <c r="AG2" s="130" t="s">
        <v>52</v>
      </c>
      <c r="AH2" s="3"/>
      <c r="AI2" s="3"/>
      <c r="AJ2" s="74" t="s">
        <v>28</v>
      </c>
      <c r="AK2" s="3"/>
      <c r="AL2" s="3"/>
      <c r="AM2" s="3"/>
      <c r="AN2" s="3"/>
      <c r="AO2" s="3"/>
      <c r="AP2" s="3"/>
      <c r="AQ2" s="3"/>
      <c r="AR2" s="3"/>
      <c r="AS2" s="3"/>
      <c r="AT2" s="3"/>
      <c r="AU2" s="4"/>
    </row>
    <row r="3" spans="2:54" s="5" customFormat="1" ht="78.75" customHeight="1">
      <c r="B3" s="6"/>
      <c r="C3" s="7"/>
      <c r="D3" s="40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>
        <f t="array" ref="X3:Y3">TRANSPOSE(AJ8:AJ9)</f>
        <v>1</v>
      </c>
      <c r="Y3" s="7">
        <v>1</v>
      </c>
      <c r="Z3" s="7"/>
      <c r="AA3" s="7">
        <f t="array" ref="AA3:AB4">MINVERSE(X8:Y9)</f>
        <v>5.0672094253071576</v>
      </c>
      <c r="AB3" s="7">
        <v>-4.9315607590422301</v>
      </c>
      <c r="AC3" s="7"/>
      <c r="AD3" s="7">
        <f t="array" ref="AD3:AE3">MMULT(X3:Y3,AA3:AB4)</f>
        <v>0.13564866626492744</v>
      </c>
      <c r="AE3" s="7">
        <v>0.11068340855705738</v>
      </c>
      <c r="AF3" s="7"/>
      <c r="AG3" s="131">
        <f t="array" ref="AG3">MMULT(AD3:AE3,AJ8:AJ9)</f>
        <v>0.24633207482198483</v>
      </c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8"/>
    </row>
    <row r="4" spans="2:54" s="5" customFormat="1" ht="23.25" customHeight="1">
      <c r="B4" s="6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>
        <v>-4.9315607590422301</v>
      </c>
      <c r="AB4" s="7">
        <v>5.0422441675992875</v>
      </c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8"/>
    </row>
    <row r="5" spans="2:54" s="11" customFormat="1" ht="69.75" customHeight="1">
      <c r="B5" s="9"/>
      <c r="C5" s="142" t="s">
        <v>14</v>
      </c>
      <c r="D5" s="144"/>
      <c r="E5" s="143"/>
      <c r="F5" s="32"/>
      <c r="G5" s="142" t="s">
        <v>6</v>
      </c>
      <c r="H5" s="144"/>
      <c r="I5" s="143"/>
      <c r="J5" s="32"/>
      <c r="K5" s="32"/>
      <c r="L5" s="32"/>
      <c r="M5" s="32"/>
      <c r="N5" s="32"/>
      <c r="O5" s="32"/>
      <c r="P5" s="32"/>
      <c r="Q5" s="32"/>
      <c r="R5" s="142" t="s">
        <v>7</v>
      </c>
      <c r="S5" s="143"/>
      <c r="T5" s="32"/>
      <c r="U5" s="142" t="s">
        <v>27</v>
      </c>
      <c r="V5" s="143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3" t="s">
        <v>13</v>
      </c>
      <c r="AK5" s="32"/>
      <c r="AL5" s="33" t="s">
        <v>5</v>
      </c>
      <c r="AM5" s="32"/>
      <c r="AN5" s="32"/>
      <c r="AO5" s="32"/>
      <c r="AP5" s="32"/>
      <c r="AQ5" s="32"/>
      <c r="AR5" s="142" t="s">
        <v>4</v>
      </c>
      <c r="AS5" s="144"/>
      <c r="AT5" s="143"/>
      <c r="AU5" s="10"/>
      <c r="AW5" s="32"/>
      <c r="AX5" s="32"/>
      <c r="AY5" s="32"/>
      <c r="AZ5" s="32"/>
      <c r="BA5" s="142" t="s">
        <v>41</v>
      </c>
      <c r="BB5" s="143"/>
    </row>
    <row r="6" spans="2:54" ht="21.75">
      <c r="B6" s="12"/>
      <c r="C6" s="137" t="s">
        <v>0</v>
      </c>
      <c r="D6" s="138"/>
      <c r="E6" s="139"/>
      <c r="F6" s="30"/>
      <c r="G6" s="137" t="s">
        <v>1</v>
      </c>
      <c r="H6" s="140"/>
      <c r="I6" s="141"/>
      <c r="J6" s="30"/>
      <c r="K6" s="30" t="s">
        <v>2</v>
      </c>
      <c r="L6" s="30"/>
      <c r="M6" s="30"/>
      <c r="N6" s="30"/>
      <c r="O6" s="30" t="s">
        <v>3</v>
      </c>
      <c r="P6" s="30"/>
      <c r="Q6" s="30"/>
      <c r="R6" s="137" t="s">
        <v>12</v>
      </c>
      <c r="S6" s="141"/>
      <c r="T6" s="30"/>
      <c r="U6" s="137" t="s">
        <v>8</v>
      </c>
      <c r="V6" s="141"/>
      <c r="W6" s="30"/>
      <c r="X6" s="100" t="s">
        <v>45</v>
      </c>
      <c r="Y6" s="30"/>
      <c r="Z6" s="30"/>
      <c r="AA6" s="100" t="s">
        <v>46</v>
      </c>
      <c r="AB6" s="30"/>
      <c r="AC6" s="30"/>
      <c r="AD6" s="100" t="s">
        <v>47</v>
      </c>
      <c r="AE6" s="30"/>
      <c r="AF6" s="30"/>
      <c r="AG6" s="100" t="s">
        <v>48</v>
      </c>
      <c r="AH6" s="30"/>
      <c r="AI6" s="30"/>
      <c r="AJ6" s="31" t="s">
        <v>9</v>
      </c>
      <c r="AK6" s="30"/>
      <c r="AL6" s="31" t="s">
        <v>10</v>
      </c>
      <c r="AM6" s="30"/>
      <c r="AN6" s="100" t="s">
        <v>34</v>
      </c>
      <c r="AO6" s="30"/>
      <c r="AP6" s="30"/>
      <c r="AQ6" s="30"/>
      <c r="AR6" s="137" t="s">
        <v>11</v>
      </c>
      <c r="AS6" s="140"/>
      <c r="AT6" s="141"/>
      <c r="AU6" s="15"/>
      <c r="AW6" s="100" t="s">
        <v>40</v>
      </c>
      <c r="AX6" s="100"/>
      <c r="AY6" s="100"/>
      <c r="AZ6" s="100"/>
      <c r="BA6" s="137" t="s">
        <v>42</v>
      </c>
      <c r="BB6" s="141"/>
    </row>
    <row r="7" spans="2:54" s="18" customFormat="1">
      <c r="B7" s="16"/>
      <c r="C7" s="61" t="s">
        <v>19</v>
      </c>
      <c r="D7" s="62" t="s">
        <v>20</v>
      </c>
      <c r="E7" s="63" t="s">
        <v>21</v>
      </c>
      <c r="F7" s="59"/>
      <c r="G7" s="61" t="s">
        <v>19</v>
      </c>
      <c r="H7" s="62" t="s">
        <v>20</v>
      </c>
      <c r="I7" s="63" t="s">
        <v>21</v>
      </c>
      <c r="J7" s="59"/>
      <c r="K7" s="59"/>
      <c r="L7" s="59"/>
      <c r="M7" s="59"/>
      <c r="N7" s="59"/>
      <c r="O7" s="59"/>
      <c r="P7" s="59"/>
      <c r="Q7" s="59"/>
      <c r="R7" s="105"/>
      <c r="S7" s="106"/>
      <c r="T7" s="59"/>
      <c r="U7" s="61" t="s">
        <v>24</v>
      </c>
      <c r="V7" s="63" t="s">
        <v>25</v>
      </c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14"/>
      <c r="AK7" s="59"/>
      <c r="AL7" s="14"/>
      <c r="AM7" s="59"/>
      <c r="AN7" s="59"/>
      <c r="AO7" s="59"/>
      <c r="AP7" s="59"/>
      <c r="AQ7" s="59"/>
      <c r="AR7" s="61" t="s">
        <v>19</v>
      </c>
      <c r="AS7" s="62" t="s">
        <v>20</v>
      </c>
      <c r="AT7" s="63" t="s">
        <v>21</v>
      </c>
      <c r="AU7" s="17"/>
      <c r="BA7" s="105"/>
      <c r="BB7" s="106"/>
    </row>
    <row r="8" spans="2:54" s="65" customFormat="1" ht="24.75" customHeight="1">
      <c r="B8" s="66" t="s">
        <v>19</v>
      </c>
      <c r="C8" s="68">
        <v>2</v>
      </c>
      <c r="D8" s="42">
        <v>0</v>
      </c>
      <c r="E8" s="43">
        <v>0</v>
      </c>
      <c r="F8" s="67" t="s">
        <v>24</v>
      </c>
      <c r="G8" s="24">
        <v>1</v>
      </c>
      <c r="H8" s="25">
        <v>1</v>
      </c>
      <c r="I8" s="26">
        <v>1</v>
      </c>
      <c r="J8" s="67" t="s">
        <v>22</v>
      </c>
      <c r="K8" s="108">
        <f t="array" ref="K8:M9">MMULT(G8:I9,C8:E10)</f>
        <v>2</v>
      </c>
      <c r="L8" s="114">
        <v>1</v>
      </c>
      <c r="M8" s="109">
        <v>1</v>
      </c>
      <c r="N8" s="23"/>
      <c r="O8" s="108">
        <f t="array" ref="O8:P10">TRANSPOSE(G8:I9)</f>
        <v>1</v>
      </c>
      <c r="P8" s="109">
        <v>1.01</v>
      </c>
      <c r="Q8" s="23"/>
      <c r="R8" s="101">
        <f t="array" ref="R8:S9">MMULT(K8:M9,O8:P10)</f>
        <v>4</v>
      </c>
      <c r="S8" s="102">
        <v>4.01</v>
      </c>
      <c r="T8" s="23"/>
      <c r="U8" s="34">
        <v>0.1</v>
      </c>
      <c r="V8" s="35">
        <v>0</v>
      </c>
      <c r="W8" s="67" t="s">
        <v>22</v>
      </c>
      <c r="X8" s="108">
        <f t="array" ref="X8:Y9">R8:S9+U8:V9</f>
        <v>4.0999999999999996</v>
      </c>
      <c r="Y8" s="109">
        <v>4.01</v>
      </c>
      <c r="Z8" s="23"/>
      <c r="AA8" s="108">
        <f t="array" ref="AA8:AB9">MINVERSE(X8:Y9)</f>
        <v>5.0672094253071576</v>
      </c>
      <c r="AB8" s="109">
        <v>-4.9315607590422301</v>
      </c>
      <c r="AC8" s="23"/>
      <c r="AD8" s="108">
        <f t="array" ref="AD8:AE10">MMULT(C8:E10,O8:P10)</f>
        <v>2</v>
      </c>
      <c r="AE8" s="109">
        <v>2.02</v>
      </c>
      <c r="AF8" s="23"/>
      <c r="AG8" s="108">
        <f t="array" ref="AG8:AH10">MMULT(AD8:AE10,AA8:AB9)</f>
        <v>0.17266611734901005</v>
      </c>
      <c r="AH8" s="109">
        <v>0.32221170046610048</v>
      </c>
      <c r="AI8" s="23"/>
      <c r="AJ8" s="38">
        <v>1</v>
      </c>
      <c r="AK8" s="67" t="s">
        <v>16</v>
      </c>
      <c r="AL8" s="73">
        <f t="array" ref="AL8:AL10">MMULT(AG8:AH10,AJ8:AJ9)</f>
        <v>0.49487781781511053</v>
      </c>
      <c r="AM8" s="67" t="s">
        <v>16</v>
      </c>
      <c r="AN8" s="108">
        <f t="array" ref="AN8:AP10">MMULT(AG8:AH10,K8:M9)</f>
        <v>0.9961998696395431</v>
      </c>
      <c r="AO8" s="114">
        <v>0.49487781781511053</v>
      </c>
      <c r="AP8" s="109">
        <v>0.49165570081044951</v>
      </c>
      <c r="AQ8" s="23"/>
      <c r="AR8" s="69">
        <f t="array" ref="AR8:AT10">C8:E10-AN8:AP10</f>
        <v>1.0038001303604569</v>
      </c>
      <c r="AS8" s="51">
        <v>-0.49487781781511053</v>
      </c>
      <c r="AT8" s="52">
        <v>-0.49165570081044951</v>
      </c>
      <c r="AU8" s="64"/>
      <c r="AV8" s="107" t="s">
        <v>43</v>
      </c>
      <c r="AW8" s="120">
        <f t="array" ref="AW8:AY9">MMULT(G8:I9,AR8:AT10)</f>
        <v>1.7266611734896076E-2</v>
      </c>
      <c r="AX8" s="121">
        <v>1.3564866626490257E-2</v>
      </c>
      <c r="AY8" s="122">
        <v>1.8496427385532477E-2</v>
      </c>
      <c r="BA8" s="116">
        <f t="array" ref="BA8:BB9">MMULT(AW8:AY9,O8:P10)</f>
        <v>4.932790574691881E-2</v>
      </c>
      <c r="BB8" s="117">
        <v>4.9315607590412446E-2</v>
      </c>
    </row>
    <row r="9" spans="2:54" s="65" customFormat="1" ht="26.25" customHeight="1">
      <c r="B9" s="66" t="s">
        <v>20</v>
      </c>
      <c r="C9" s="44">
        <v>0</v>
      </c>
      <c r="D9" s="45">
        <v>1</v>
      </c>
      <c r="E9" s="46">
        <v>0</v>
      </c>
      <c r="F9" s="67" t="s">
        <v>25</v>
      </c>
      <c r="G9" s="27">
        <v>1.01</v>
      </c>
      <c r="H9" s="28">
        <v>1</v>
      </c>
      <c r="I9" s="29">
        <v>0.99</v>
      </c>
      <c r="J9" s="67" t="s">
        <v>23</v>
      </c>
      <c r="K9" s="112">
        <v>2.02</v>
      </c>
      <c r="L9" s="115">
        <v>1</v>
      </c>
      <c r="M9" s="113">
        <v>0.99</v>
      </c>
      <c r="N9" s="23"/>
      <c r="O9" s="110">
        <v>1</v>
      </c>
      <c r="P9" s="111">
        <v>1</v>
      </c>
      <c r="Q9" s="23"/>
      <c r="R9" s="103">
        <v>4.01</v>
      </c>
      <c r="S9" s="104">
        <v>4.0202999999999998</v>
      </c>
      <c r="T9" s="23"/>
      <c r="U9" s="36">
        <v>0</v>
      </c>
      <c r="V9" s="37">
        <v>0.1</v>
      </c>
      <c r="W9" s="67" t="s">
        <v>23</v>
      </c>
      <c r="X9" s="112">
        <v>4.01</v>
      </c>
      <c r="Y9" s="113">
        <v>4.1202999999999994</v>
      </c>
      <c r="Z9" s="23"/>
      <c r="AA9" s="112">
        <v>-4.9315607590422301</v>
      </c>
      <c r="AB9" s="113">
        <v>5.0422441675992875</v>
      </c>
      <c r="AC9" s="23"/>
      <c r="AD9" s="110">
        <v>1</v>
      </c>
      <c r="AE9" s="111">
        <v>1</v>
      </c>
      <c r="AF9" s="23"/>
      <c r="AG9" s="110">
        <v>0.13564866626492744</v>
      </c>
      <c r="AH9" s="111">
        <v>0.11068340855705738</v>
      </c>
      <c r="AI9" s="23"/>
      <c r="AJ9" s="39">
        <v>1</v>
      </c>
      <c r="AK9" s="67" t="s">
        <v>17</v>
      </c>
      <c r="AL9" s="71">
        <v>0.24633207482198483</v>
      </c>
      <c r="AM9" s="67" t="s">
        <v>17</v>
      </c>
      <c r="AN9" s="110">
        <v>0.49487781781511081</v>
      </c>
      <c r="AO9" s="23">
        <v>0.24633207482198483</v>
      </c>
      <c r="AP9" s="111">
        <v>0.24522524073641425</v>
      </c>
      <c r="AQ9" s="23"/>
      <c r="AR9" s="53">
        <v>-0.49487781781511081</v>
      </c>
      <c r="AS9" s="54">
        <v>0.75366792517801517</v>
      </c>
      <c r="AT9" s="55">
        <v>-0.24522524073641425</v>
      </c>
      <c r="AU9" s="64"/>
      <c r="AV9" s="107" t="s">
        <v>44</v>
      </c>
      <c r="AW9" s="123">
        <v>3.222117004660513E-2</v>
      </c>
      <c r="AX9" s="124">
        <v>1.1068340855703324E-2</v>
      </c>
      <c r="AY9" s="125">
        <v>6.0260966881040545E-3</v>
      </c>
      <c r="BA9" s="118">
        <v>4.9315607590412508E-2</v>
      </c>
      <c r="BB9" s="119">
        <v>4.9577558323997517E-2</v>
      </c>
    </row>
    <row r="10" spans="2:54" s="65" customFormat="1" ht="27" customHeight="1">
      <c r="B10" s="66" t="s">
        <v>21</v>
      </c>
      <c r="C10" s="47">
        <f>E8</f>
        <v>0</v>
      </c>
      <c r="D10" s="48">
        <v>0</v>
      </c>
      <c r="E10" s="126">
        <v>1</v>
      </c>
      <c r="F10" s="23"/>
      <c r="G10" s="23"/>
      <c r="H10" s="23"/>
      <c r="I10" s="23"/>
      <c r="J10" s="23"/>
      <c r="K10" s="23"/>
      <c r="L10" s="23"/>
      <c r="M10" s="23"/>
      <c r="N10" s="23"/>
      <c r="O10" s="112">
        <v>1</v>
      </c>
      <c r="P10" s="113">
        <v>0.99</v>
      </c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112">
        <v>1</v>
      </c>
      <c r="AE10" s="113">
        <v>0.99</v>
      </c>
      <c r="AF10" s="23"/>
      <c r="AG10" s="112">
        <v>0.18496427385534986</v>
      </c>
      <c r="AH10" s="113">
        <v>6.0260966881064526E-2</v>
      </c>
      <c r="AI10" s="23"/>
      <c r="AJ10" s="23"/>
      <c r="AK10" s="67" t="s">
        <v>18</v>
      </c>
      <c r="AL10" s="72">
        <v>0.24522524073641438</v>
      </c>
      <c r="AM10" s="67" t="s">
        <v>18</v>
      </c>
      <c r="AN10" s="112">
        <v>0.49165570081045007</v>
      </c>
      <c r="AO10" s="115">
        <v>0.24522524073641438</v>
      </c>
      <c r="AP10" s="113">
        <v>0.24462263106760374</v>
      </c>
      <c r="AQ10" s="23"/>
      <c r="AR10" s="56">
        <v>-0.49165570081045007</v>
      </c>
      <c r="AS10" s="57">
        <v>-0.24522524073641438</v>
      </c>
      <c r="AT10" s="58">
        <v>0.75537736893239626</v>
      </c>
      <c r="AU10" s="64"/>
    </row>
    <row r="11" spans="2:54">
      <c r="B11" s="12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5"/>
    </row>
    <row r="12" spans="2:54">
      <c r="B12" s="12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5"/>
    </row>
    <row r="13" spans="2:54">
      <c r="B13" s="12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5"/>
    </row>
    <row r="14" spans="2:54">
      <c r="B14" s="12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5"/>
    </row>
    <row r="15" spans="2:54">
      <c r="B15" s="12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5"/>
    </row>
    <row r="16" spans="2:54">
      <c r="B16" s="12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5"/>
    </row>
    <row r="17" spans="2:47">
      <c r="B17" s="12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5"/>
    </row>
    <row r="18" spans="2:47">
      <c r="B18" s="12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5"/>
    </row>
    <row r="19" spans="2:47">
      <c r="B19" s="12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5"/>
    </row>
    <row r="20" spans="2:47">
      <c r="B20" s="12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5"/>
    </row>
    <row r="21" spans="2:47">
      <c r="B21" s="12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5"/>
    </row>
    <row r="22" spans="2:47">
      <c r="B22" s="12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5"/>
    </row>
    <row r="23" spans="2:47">
      <c r="B23" s="12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9"/>
    </row>
    <row r="24" spans="2:47">
      <c r="B24" s="12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9"/>
    </row>
    <row r="25" spans="2:47">
      <c r="B25" s="12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9"/>
    </row>
    <row r="26" spans="2:47" ht="19.5" thickBot="1">
      <c r="B26" s="20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2"/>
    </row>
    <row r="27" spans="2:47"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</row>
  </sheetData>
  <mergeCells count="16">
    <mergeCell ref="BA5:BB5"/>
    <mergeCell ref="BA6:BB6"/>
    <mergeCell ref="AR5:AT5"/>
    <mergeCell ref="C2:W2"/>
    <mergeCell ref="C5:E5"/>
    <mergeCell ref="G5:I5"/>
    <mergeCell ref="R5:S5"/>
    <mergeCell ref="U5:V5"/>
    <mergeCell ref="C6:E6"/>
    <mergeCell ref="G6:I6"/>
    <mergeCell ref="R6:S6"/>
    <mergeCell ref="U6:V6"/>
    <mergeCell ref="AR6:AT6"/>
    <mergeCell ref="X2:Y2"/>
    <mergeCell ref="AA2:AB2"/>
    <mergeCell ref="AD2:AE2"/>
  </mergeCells>
  <phoneticPr fontId="1"/>
  <pageMargins left="0.70866141732283472" right="0.70866141732283472" top="0.74803149606299213" bottom="0.74803149606299213" header="0.31496062992125984" footer="0.31496062992125984"/>
  <pageSetup paperSize="9" scale="70" orientation="landscape" r:id="rId1"/>
  <drawing r:id="rId2"/>
  <legacyDrawing r:id="rId3"/>
  <oleObjects>
    <oleObject progId="Equation.3" shapeId="9217" r:id="rId4"/>
    <oleObject progId="Equation.3" shapeId="9218" r:id="rId5"/>
  </oleObjects>
</worksheet>
</file>

<file path=xl/worksheets/sheet3.xml><?xml version="1.0" encoding="utf-8"?>
<worksheet xmlns="http://schemas.openxmlformats.org/spreadsheetml/2006/main" xmlns:r="http://schemas.openxmlformats.org/officeDocument/2006/relationships">
  <dimension ref="B1:BC27"/>
  <sheetViews>
    <sheetView topLeftCell="A2" zoomScaleNormal="100" workbookViewId="0">
      <selection activeCell="B2" sqref="B2:AU26"/>
    </sheetView>
  </sheetViews>
  <sheetFormatPr defaultRowHeight="18.75" outlineLevelCol="1"/>
  <cols>
    <col min="1" max="1" width="4.08984375" style="1" customWidth="1"/>
    <col min="2" max="2" width="1.81640625" style="1" customWidth="1"/>
    <col min="3" max="3" width="5.6328125" style="1" customWidth="1"/>
    <col min="4" max="4" width="5.54296875" style="1" customWidth="1"/>
    <col min="5" max="5" width="5.81640625" style="1" customWidth="1"/>
    <col min="6" max="6" width="4.1796875" style="1" customWidth="1"/>
    <col min="7" max="9" width="5.08984375" style="1" customWidth="1"/>
    <col min="10" max="10" width="4.54296875" style="1" customWidth="1"/>
    <col min="11" max="13" width="5.08984375" style="1" hidden="1" customWidth="1" outlineLevel="1"/>
    <col min="14" max="14" width="1.08984375" style="1" hidden="1" customWidth="1" outlineLevel="1"/>
    <col min="15" max="16" width="5.08984375" style="1" hidden="1" customWidth="1" outlineLevel="1"/>
    <col min="17" max="17" width="1.08984375" style="1" hidden="1" customWidth="1" outlineLevel="1"/>
    <col min="18" max="18" width="6.08984375" style="1" hidden="1" customWidth="1" outlineLevel="1"/>
    <col min="19" max="19" width="5.7265625" style="1" hidden="1" customWidth="1" outlineLevel="1"/>
    <col min="20" max="20" width="2.36328125" style="1" hidden="1" customWidth="1" outlineLevel="1"/>
    <col min="21" max="21" width="7" style="1" customWidth="1" collapsed="1"/>
    <col min="22" max="22" width="7.453125" style="1" customWidth="1"/>
    <col min="23" max="23" width="4.453125" style="1" customWidth="1"/>
    <col min="24" max="24" width="13.08984375" style="1" hidden="1" customWidth="1" outlineLevel="1"/>
    <col min="25" max="25" width="5.08984375" style="1" hidden="1" customWidth="1" outlineLevel="1"/>
    <col min="26" max="26" width="1" style="1" hidden="1" customWidth="1" outlineLevel="1"/>
    <col min="27" max="28" width="7.08984375" style="1" hidden="1" customWidth="1" outlineLevel="1"/>
    <col min="29" max="29" width="0.90625" style="1" hidden="1" customWidth="1" outlineLevel="1"/>
    <col min="30" max="31" width="5.08984375" style="1" hidden="1" customWidth="1" outlineLevel="1"/>
    <col min="32" max="32" width="1" style="1" hidden="1" customWidth="1" outlineLevel="1"/>
    <col min="33" max="33" width="9.08984375" style="1" hidden="1" customWidth="1" outlineLevel="1"/>
    <col min="34" max="34" width="5.08984375" style="1" hidden="1" customWidth="1" outlineLevel="1"/>
    <col min="35" max="35" width="1.08984375" style="1" hidden="1" customWidth="1" outlineLevel="1"/>
    <col min="36" max="36" width="6.08984375" style="1" customWidth="1" collapsed="1"/>
    <col min="37" max="37" width="4.26953125" style="1" customWidth="1"/>
    <col min="38" max="38" width="12.26953125" style="1" customWidth="1"/>
    <col min="39" max="39" width="4.26953125" style="1" customWidth="1"/>
    <col min="40" max="40" width="11.08984375" style="1" hidden="1" customWidth="1" outlineLevel="1"/>
    <col min="41" max="42" width="5.08984375" style="1" hidden="1" customWidth="1" outlineLevel="1"/>
    <col min="43" max="43" width="1.453125" style="1" hidden="1" customWidth="1" outlineLevel="1"/>
    <col min="44" max="44" width="6.453125" style="1" customWidth="1" collapsed="1"/>
    <col min="45" max="45" width="6" style="1" customWidth="1"/>
    <col min="46" max="46" width="6.1796875" style="1" customWidth="1"/>
    <col min="47" max="47" width="1.81640625" style="1" customWidth="1"/>
    <col min="48" max="48" width="4.54296875" style="1" hidden="1" customWidth="1" outlineLevel="1"/>
    <col min="49" max="49" width="5.36328125" style="1" hidden="1" customWidth="1" outlineLevel="1"/>
    <col min="50" max="50" width="5" style="1" hidden="1" customWidth="1" outlineLevel="1"/>
    <col min="51" max="51" width="5.1796875" style="1" hidden="1" customWidth="1" outlineLevel="1"/>
    <col min="52" max="52" width="1.36328125" style="1" hidden="1" customWidth="1" outlineLevel="1"/>
    <col min="53" max="53" width="5.54296875" style="1" hidden="1" customWidth="1" outlineLevel="1"/>
    <col min="54" max="54" width="6" style="1" hidden="1" customWidth="1" outlineLevel="1"/>
    <col min="55" max="55" width="8.7265625" style="1" collapsed="1"/>
    <col min="56" max="16384" width="8.7265625" style="1"/>
  </cols>
  <sheetData>
    <row r="1" spans="2:54" ht="19.5" thickBot="1"/>
    <row r="2" spans="2:54" s="5" customFormat="1" ht="66" customHeight="1">
      <c r="B2" s="2"/>
      <c r="C2" s="135" t="s">
        <v>30</v>
      </c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2" t="s">
        <v>49</v>
      </c>
      <c r="Y2" s="132"/>
      <c r="Z2" s="7"/>
      <c r="AA2" s="133" t="s">
        <v>50</v>
      </c>
      <c r="AB2" s="133"/>
      <c r="AC2" s="7"/>
      <c r="AD2" s="134" t="s">
        <v>51</v>
      </c>
      <c r="AE2" s="134"/>
      <c r="AF2" s="3"/>
      <c r="AG2" s="130" t="s">
        <v>52</v>
      </c>
      <c r="AH2" s="3"/>
      <c r="AI2" s="3"/>
      <c r="AJ2" s="74" t="s">
        <v>28</v>
      </c>
      <c r="AK2" s="3"/>
      <c r="AL2" s="3"/>
      <c r="AM2" s="3"/>
      <c r="AN2" s="3"/>
      <c r="AO2" s="3"/>
      <c r="AP2" s="3"/>
      <c r="AQ2" s="3"/>
      <c r="AR2" s="3"/>
      <c r="AS2" s="3"/>
      <c r="AT2" s="3"/>
      <c r="AU2" s="4"/>
    </row>
    <row r="3" spans="2:54" s="5" customFormat="1" ht="78.75" customHeight="1">
      <c r="B3" s="6"/>
      <c r="C3" s="7"/>
      <c r="D3" s="40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>
        <f t="array" ref="X3:Y3">TRANSPOSE(AJ8:AJ9)</f>
        <v>1</v>
      </c>
      <c r="Y3" s="7">
        <v>1</v>
      </c>
      <c r="Z3" s="7"/>
      <c r="AA3" s="7">
        <f t="array" ref="AA3:AB4">MINVERSE(X8:Y9)</f>
        <v>5.0562404196982103</v>
      </c>
      <c r="AB3" s="7">
        <v>-4.9439754744273703</v>
      </c>
      <c r="AC3" s="7"/>
      <c r="AD3" s="7">
        <f t="array" ref="AD3:AE3">MMULT(X3:Y3,AA3:AB4)</f>
        <v>0.11226494527083997</v>
      </c>
      <c r="AE3" s="7">
        <v>9.3554121059032269E-2</v>
      </c>
      <c r="AF3" s="7"/>
      <c r="AG3" s="131">
        <f t="array" ref="AG3">MMULT(AD3:AE3,AJ8:AJ9)</f>
        <v>0.20581906632987224</v>
      </c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8"/>
    </row>
    <row r="4" spans="2:54" s="5" customFormat="1" ht="23.25" customHeight="1">
      <c r="B4" s="6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>
        <v>-4.9439754744273703</v>
      </c>
      <c r="AB4" s="7">
        <v>5.0375295954864026</v>
      </c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8"/>
    </row>
    <row r="5" spans="2:54" s="11" customFormat="1" ht="69.75" customHeight="1">
      <c r="B5" s="9"/>
      <c r="C5" s="142" t="s">
        <v>14</v>
      </c>
      <c r="D5" s="144"/>
      <c r="E5" s="143"/>
      <c r="F5" s="32"/>
      <c r="G5" s="142" t="s">
        <v>6</v>
      </c>
      <c r="H5" s="144"/>
      <c r="I5" s="143"/>
      <c r="J5" s="32"/>
      <c r="K5" s="32"/>
      <c r="L5" s="32"/>
      <c r="M5" s="32"/>
      <c r="N5" s="32"/>
      <c r="O5" s="32"/>
      <c r="P5" s="32"/>
      <c r="Q5" s="32"/>
      <c r="R5" s="132" t="s">
        <v>7</v>
      </c>
      <c r="S5" s="132"/>
      <c r="T5" s="32"/>
      <c r="U5" s="142" t="s">
        <v>27</v>
      </c>
      <c r="V5" s="143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3" t="s">
        <v>13</v>
      </c>
      <c r="AK5" s="32"/>
      <c r="AL5" s="33" t="s">
        <v>5</v>
      </c>
      <c r="AM5" s="32"/>
      <c r="AN5" s="32"/>
      <c r="AO5" s="32"/>
      <c r="AP5" s="32"/>
      <c r="AQ5" s="32"/>
      <c r="AR5" s="142" t="s">
        <v>4</v>
      </c>
      <c r="AS5" s="144"/>
      <c r="AT5" s="143"/>
      <c r="AU5" s="10"/>
      <c r="AW5" s="32"/>
      <c r="AX5" s="32"/>
      <c r="AY5" s="32"/>
      <c r="AZ5" s="32"/>
      <c r="BA5" s="142" t="s">
        <v>41</v>
      </c>
      <c r="BB5" s="143"/>
    </row>
    <row r="6" spans="2:54" ht="21.75">
      <c r="B6" s="12"/>
      <c r="C6" s="137" t="s">
        <v>0</v>
      </c>
      <c r="D6" s="138"/>
      <c r="E6" s="139"/>
      <c r="F6" s="30"/>
      <c r="G6" s="137" t="s">
        <v>1</v>
      </c>
      <c r="H6" s="140"/>
      <c r="I6" s="141"/>
      <c r="J6" s="30"/>
      <c r="K6" s="30" t="s">
        <v>2</v>
      </c>
      <c r="L6" s="30"/>
      <c r="M6" s="30"/>
      <c r="N6" s="30"/>
      <c r="O6" s="30" t="s">
        <v>3</v>
      </c>
      <c r="P6" s="30"/>
      <c r="Q6" s="30"/>
      <c r="R6" s="140" t="s">
        <v>12</v>
      </c>
      <c r="S6" s="140"/>
      <c r="T6" s="30"/>
      <c r="U6" s="137" t="s">
        <v>8</v>
      </c>
      <c r="V6" s="141"/>
      <c r="W6" s="30"/>
      <c r="X6" s="100" t="s">
        <v>45</v>
      </c>
      <c r="Y6" s="100"/>
      <c r="Z6" s="100"/>
      <c r="AA6" s="100" t="s">
        <v>46</v>
      </c>
      <c r="AB6" s="100"/>
      <c r="AC6" s="100"/>
      <c r="AD6" s="100" t="s">
        <v>47</v>
      </c>
      <c r="AE6" s="100"/>
      <c r="AF6" s="100"/>
      <c r="AG6" s="100" t="s">
        <v>48</v>
      </c>
      <c r="AH6" s="30"/>
      <c r="AI6" s="30"/>
      <c r="AJ6" s="31" t="s">
        <v>9</v>
      </c>
      <c r="AK6" s="30"/>
      <c r="AL6" s="31" t="s">
        <v>10</v>
      </c>
      <c r="AM6" s="30"/>
      <c r="AN6" s="100" t="s">
        <v>34</v>
      </c>
      <c r="AO6" s="30"/>
      <c r="AP6" s="30"/>
      <c r="AQ6" s="30"/>
      <c r="AR6" s="137" t="s">
        <v>11</v>
      </c>
      <c r="AS6" s="140"/>
      <c r="AT6" s="141"/>
      <c r="AU6" s="15"/>
      <c r="AW6" s="100" t="s">
        <v>40</v>
      </c>
      <c r="AX6" s="100"/>
      <c r="AY6" s="100"/>
      <c r="AZ6" s="100"/>
      <c r="BA6" s="137" t="s">
        <v>42</v>
      </c>
      <c r="BB6" s="141"/>
    </row>
    <row r="7" spans="2:54" s="18" customFormat="1">
      <c r="B7" s="16"/>
      <c r="C7" s="61" t="s">
        <v>19</v>
      </c>
      <c r="D7" s="62" t="s">
        <v>20</v>
      </c>
      <c r="E7" s="63" t="s">
        <v>21</v>
      </c>
      <c r="F7" s="59"/>
      <c r="G7" s="61" t="s">
        <v>19</v>
      </c>
      <c r="H7" s="62" t="s">
        <v>20</v>
      </c>
      <c r="I7" s="63" t="s">
        <v>21</v>
      </c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61" t="s">
        <v>24</v>
      </c>
      <c r="V7" s="63" t="s">
        <v>25</v>
      </c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14"/>
      <c r="AK7" s="59"/>
      <c r="AL7" s="14"/>
      <c r="AM7" s="59"/>
      <c r="AN7" s="59"/>
      <c r="AO7" s="59"/>
      <c r="AP7" s="59"/>
      <c r="AQ7" s="59"/>
      <c r="AR7" s="61" t="s">
        <v>19</v>
      </c>
      <c r="AS7" s="62" t="s">
        <v>20</v>
      </c>
      <c r="AT7" s="63" t="s">
        <v>21</v>
      </c>
      <c r="AU7" s="17"/>
      <c r="BA7" s="105"/>
      <c r="BB7" s="106"/>
    </row>
    <row r="8" spans="2:54" s="65" customFormat="1" ht="24.75" customHeight="1">
      <c r="B8" s="66" t="s">
        <v>19</v>
      </c>
      <c r="C8" s="75">
        <v>1</v>
      </c>
      <c r="D8" s="77">
        <v>0.9</v>
      </c>
      <c r="E8" s="43">
        <v>0</v>
      </c>
      <c r="F8" s="67" t="s">
        <v>24</v>
      </c>
      <c r="G8" s="24">
        <v>1</v>
      </c>
      <c r="H8" s="128">
        <v>1</v>
      </c>
      <c r="I8" s="26">
        <v>1</v>
      </c>
      <c r="J8" s="67" t="s">
        <v>22</v>
      </c>
      <c r="K8" s="108">
        <f t="array" ref="K8:M9">MMULT(G8:I9,C8:E10)</f>
        <v>1.9</v>
      </c>
      <c r="L8" s="114">
        <v>1.9</v>
      </c>
      <c r="M8" s="109">
        <v>1</v>
      </c>
      <c r="N8" s="23"/>
      <c r="O8" s="108">
        <f t="array" ref="O8:P10">TRANSPOSE(G8:I9)</f>
        <v>1</v>
      </c>
      <c r="P8" s="109">
        <v>1.01</v>
      </c>
      <c r="Q8" s="23"/>
      <c r="R8" s="101">
        <f t="array" ref="R8:S9">MMULT(K8:M9,O8:P10)</f>
        <v>4.8</v>
      </c>
      <c r="S8" s="102">
        <v>4.8090000000000002</v>
      </c>
      <c r="T8" s="23"/>
      <c r="U8" s="34">
        <v>0.1</v>
      </c>
      <c r="V8" s="35">
        <v>0</v>
      </c>
      <c r="W8" s="67" t="s">
        <v>22</v>
      </c>
      <c r="X8" s="23">
        <f t="array" ref="X8:Y9">R8:S9+U8:V9</f>
        <v>4.8999999999999995</v>
      </c>
      <c r="Y8" s="23">
        <v>4.8090000000000002</v>
      </c>
      <c r="Z8" s="23"/>
      <c r="AA8" s="23">
        <f t="array" ref="AA8:AB9">MINVERSE(X8:Y9)</f>
        <v>5.0562404196982103</v>
      </c>
      <c r="AB8" s="23">
        <v>-4.9439754744273703</v>
      </c>
      <c r="AC8" s="23"/>
      <c r="AD8" s="23">
        <f t="array" ref="AD8:AE10">MMULT(C8:E10,O8:P10)</f>
        <v>1.9</v>
      </c>
      <c r="AE8" s="23">
        <v>1.9100000000000001</v>
      </c>
      <c r="AF8" s="23"/>
      <c r="AG8" s="23">
        <f t="array" ref="AG8:AH10">MMULT(AD8:AE10,AA8:AB9)</f>
        <v>0.1638636412703196</v>
      </c>
      <c r="AH8" s="23">
        <v>0.22812812596702692</v>
      </c>
      <c r="AI8" s="23"/>
      <c r="AJ8" s="38">
        <v>1</v>
      </c>
      <c r="AK8" s="67" t="s">
        <v>16</v>
      </c>
      <c r="AL8" s="73">
        <f t="array" ref="AL8:AL10">MMULT(AG8:AH10,AJ8:AJ9)</f>
        <v>0.39199176723734652</v>
      </c>
      <c r="AM8" s="67" t="s">
        <v>16</v>
      </c>
      <c r="AN8" s="23">
        <f t="array" ref="AN8:AP10">MMULT(AG8:AH10,K8:M9)</f>
        <v>0.74706563901062872</v>
      </c>
      <c r="AO8" s="23">
        <v>0.74683751088466166</v>
      </c>
      <c r="AP8" s="23">
        <v>0.38971048597767621</v>
      </c>
      <c r="AQ8" s="23"/>
      <c r="AR8" s="69">
        <f t="array" ref="AR8:AT10">C8:E10-AN8:AP10</f>
        <v>0.25293436098937128</v>
      </c>
      <c r="AS8" s="79">
        <v>0.15316248911533836</v>
      </c>
      <c r="AT8" s="52">
        <v>-0.38971048597767621</v>
      </c>
      <c r="AU8" s="64"/>
      <c r="AV8" s="107" t="s">
        <v>43</v>
      </c>
      <c r="AW8" s="120">
        <f t="array" ref="AW8:AY9">MMULT(G8:I9,AR8:AT10)</f>
        <v>1.6386364127030428E-2</v>
      </c>
      <c r="AX8" s="121">
        <v>1.6880761674473166E-2</v>
      </c>
      <c r="AY8" s="122">
        <v>1.6170470001510395E-2</v>
      </c>
      <c r="BA8" s="116">
        <f t="array" ref="BA8:BB9">MMULT(AW8:AY9,O8:P10)</f>
        <v>4.9437595803013989E-2</v>
      </c>
      <c r="BB8" s="117">
        <v>4.943975474426919E-2</v>
      </c>
    </row>
    <row r="9" spans="2:54" s="65" customFormat="1" ht="26.25" customHeight="1">
      <c r="B9" s="66" t="s">
        <v>20</v>
      </c>
      <c r="C9" s="76">
        <v>0.9</v>
      </c>
      <c r="D9" s="45">
        <v>1</v>
      </c>
      <c r="E9" s="46">
        <v>0</v>
      </c>
      <c r="F9" s="67" t="s">
        <v>25</v>
      </c>
      <c r="G9" s="127">
        <v>1.01</v>
      </c>
      <c r="H9" s="28">
        <v>1</v>
      </c>
      <c r="I9" s="29">
        <v>0.99</v>
      </c>
      <c r="J9" s="67" t="s">
        <v>23</v>
      </c>
      <c r="K9" s="112">
        <v>1.9100000000000001</v>
      </c>
      <c r="L9" s="115">
        <v>1.909</v>
      </c>
      <c r="M9" s="113">
        <v>0.99</v>
      </c>
      <c r="N9" s="23"/>
      <c r="O9" s="110">
        <v>1</v>
      </c>
      <c r="P9" s="111">
        <v>1</v>
      </c>
      <c r="Q9" s="23"/>
      <c r="R9" s="103">
        <v>4.8090000000000002</v>
      </c>
      <c r="S9" s="104">
        <v>4.8182</v>
      </c>
      <c r="T9" s="23"/>
      <c r="U9" s="36">
        <v>0</v>
      </c>
      <c r="V9" s="37">
        <v>0.1</v>
      </c>
      <c r="W9" s="67" t="s">
        <v>23</v>
      </c>
      <c r="X9" s="23">
        <v>4.8090000000000002</v>
      </c>
      <c r="Y9" s="23">
        <v>4.9181999999999997</v>
      </c>
      <c r="Z9" s="23"/>
      <c r="AA9" s="23">
        <v>-4.9439754744273703</v>
      </c>
      <c r="AB9" s="23">
        <v>5.0375295954864026</v>
      </c>
      <c r="AC9" s="23"/>
      <c r="AD9" s="23">
        <v>1.9</v>
      </c>
      <c r="AE9" s="23">
        <v>1.909</v>
      </c>
      <c r="AF9" s="23"/>
      <c r="AG9" s="23">
        <v>0.16880761674474876</v>
      </c>
      <c r="AH9" s="23">
        <v>0.22309059637153972</v>
      </c>
      <c r="AI9" s="23"/>
      <c r="AJ9" s="39">
        <v>1</v>
      </c>
      <c r="AK9" s="67" t="s">
        <v>17</v>
      </c>
      <c r="AL9" s="78">
        <v>0.39189821311628847</v>
      </c>
      <c r="AM9" s="67" t="s">
        <v>17</v>
      </c>
      <c r="AN9" s="23">
        <v>0.74683751088466344</v>
      </c>
      <c r="AO9" s="23">
        <v>0.74661442028829195</v>
      </c>
      <c r="AP9" s="23">
        <v>0.38966730715257308</v>
      </c>
      <c r="AQ9" s="23"/>
      <c r="AR9" s="80">
        <v>0.15316248911533659</v>
      </c>
      <c r="AS9" s="81">
        <v>0.25338557971170805</v>
      </c>
      <c r="AT9" s="55">
        <v>-0.38966730715257308</v>
      </c>
      <c r="AU9" s="64"/>
      <c r="AV9" s="107" t="s">
        <v>44</v>
      </c>
      <c r="AW9" s="123">
        <v>2.2812812596700927E-2</v>
      </c>
      <c r="AX9" s="124">
        <v>2.2309059637152295E-2</v>
      </c>
      <c r="AY9" s="125">
        <v>4.3178825104158713E-3</v>
      </c>
      <c r="BA9" s="118">
        <v>4.9439754744269093E-2</v>
      </c>
      <c r="BB9" s="119">
        <v>4.9624704045131945E-2</v>
      </c>
    </row>
    <row r="10" spans="2:54" s="65" customFormat="1" ht="27" customHeight="1">
      <c r="B10" s="66" t="s">
        <v>21</v>
      </c>
      <c r="C10" s="47">
        <f>E8</f>
        <v>0</v>
      </c>
      <c r="D10" s="48">
        <v>0</v>
      </c>
      <c r="E10" s="49">
        <v>1</v>
      </c>
      <c r="F10" s="23"/>
      <c r="G10" s="23"/>
      <c r="H10" s="23"/>
      <c r="I10" s="23"/>
      <c r="J10" s="23"/>
      <c r="K10" s="23"/>
      <c r="L10" s="23"/>
      <c r="M10" s="23"/>
      <c r="N10" s="23"/>
      <c r="O10" s="112">
        <v>1</v>
      </c>
      <c r="P10" s="113">
        <v>0.99</v>
      </c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>
        <v>1</v>
      </c>
      <c r="AE10" s="23">
        <v>0.99</v>
      </c>
      <c r="AF10" s="23"/>
      <c r="AG10" s="23">
        <v>0.16170470001511372</v>
      </c>
      <c r="AH10" s="23">
        <v>4.3178825104168261E-2</v>
      </c>
      <c r="AI10" s="23"/>
      <c r="AJ10" s="23"/>
      <c r="AK10" s="67" t="s">
        <v>18</v>
      </c>
      <c r="AL10" s="72">
        <v>0.20488352511928198</v>
      </c>
      <c r="AM10" s="67" t="s">
        <v>18</v>
      </c>
      <c r="AN10" s="23">
        <v>0.38971048597767743</v>
      </c>
      <c r="AO10" s="23">
        <v>0.38966730715257325</v>
      </c>
      <c r="AP10" s="23">
        <v>0.20445173686824031</v>
      </c>
      <c r="AQ10" s="23"/>
      <c r="AR10" s="56">
        <v>-0.38971048597767743</v>
      </c>
      <c r="AS10" s="57">
        <v>-0.38966730715257325</v>
      </c>
      <c r="AT10" s="58">
        <v>0.79554826313175964</v>
      </c>
      <c r="AU10" s="64"/>
    </row>
    <row r="11" spans="2:54">
      <c r="B11" s="12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5"/>
    </row>
    <row r="12" spans="2:54">
      <c r="B12" s="12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5"/>
    </row>
    <row r="13" spans="2:54">
      <c r="B13" s="12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5"/>
    </row>
    <row r="14" spans="2:54">
      <c r="B14" s="12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5"/>
    </row>
    <row r="15" spans="2:54">
      <c r="B15" s="12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5"/>
    </row>
    <row r="16" spans="2:54">
      <c r="B16" s="12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5"/>
    </row>
    <row r="17" spans="2:47">
      <c r="B17" s="12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5"/>
    </row>
    <row r="18" spans="2:47">
      <c r="B18" s="12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5"/>
    </row>
    <row r="19" spans="2:47">
      <c r="B19" s="12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5"/>
    </row>
    <row r="20" spans="2:47">
      <c r="B20" s="12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5"/>
    </row>
    <row r="21" spans="2:47">
      <c r="B21" s="12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5"/>
    </row>
    <row r="22" spans="2:47">
      <c r="B22" s="12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5"/>
    </row>
    <row r="23" spans="2:47">
      <c r="B23" s="12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9"/>
    </row>
    <row r="24" spans="2:47">
      <c r="B24" s="12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9"/>
    </row>
    <row r="25" spans="2:47">
      <c r="B25" s="12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9"/>
    </row>
    <row r="26" spans="2:47" ht="19.5" thickBot="1">
      <c r="B26" s="20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2"/>
    </row>
    <row r="27" spans="2:47"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</row>
  </sheetData>
  <mergeCells count="16">
    <mergeCell ref="BA5:BB5"/>
    <mergeCell ref="BA6:BB6"/>
    <mergeCell ref="AR5:AT5"/>
    <mergeCell ref="C2:W2"/>
    <mergeCell ref="C5:E5"/>
    <mergeCell ref="G5:I5"/>
    <mergeCell ref="R5:S5"/>
    <mergeCell ref="U5:V5"/>
    <mergeCell ref="C6:E6"/>
    <mergeCell ref="G6:I6"/>
    <mergeCell ref="R6:S6"/>
    <mergeCell ref="U6:V6"/>
    <mergeCell ref="AR6:AT6"/>
    <mergeCell ref="X2:Y2"/>
    <mergeCell ref="AA2:AB2"/>
    <mergeCell ref="AD2:AE2"/>
  </mergeCells>
  <phoneticPr fontId="1"/>
  <pageMargins left="0.70866141732283472" right="0.70866141732283472" top="0.74803149606299213" bottom="0.74803149606299213" header="0.31496062992125984" footer="0.31496062992125984"/>
  <pageSetup paperSize="9" scale="70" orientation="landscape" r:id="rId1"/>
  <drawing r:id="rId2"/>
  <legacyDrawing r:id="rId3"/>
  <oleObjects>
    <oleObject progId="Equation.3" shapeId="10241" r:id="rId4"/>
    <oleObject progId="Equation.3" shapeId="10242" r:id="rId5"/>
  </oleObjects>
</worksheet>
</file>

<file path=xl/worksheets/sheet4.xml><?xml version="1.0" encoding="utf-8"?>
<worksheet xmlns="http://schemas.openxmlformats.org/spreadsheetml/2006/main" xmlns:r="http://schemas.openxmlformats.org/officeDocument/2006/relationships">
  <dimension ref="B1:BC27"/>
  <sheetViews>
    <sheetView topLeftCell="A2" zoomScaleNormal="100" workbookViewId="0">
      <selection activeCell="AJ9" sqref="AJ9"/>
    </sheetView>
  </sheetViews>
  <sheetFormatPr defaultRowHeight="18.75" outlineLevelCol="1"/>
  <cols>
    <col min="1" max="1" width="4.08984375" style="1" customWidth="1"/>
    <col min="2" max="2" width="1.81640625" style="1" customWidth="1"/>
    <col min="3" max="3" width="5.6328125" style="1" customWidth="1"/>
    <col min="4" max="4" width="5.54296875" style="1" customWidth="1"/>
    <col min="5" max="5" width="5.81640625" style="1" customWidth="1"/>
    <col min="6" max="6" width="4.1796875" style="1" customWidth="1"/>
    <col min="7" max="9" width="5.08984375" style="1" customWidth="1"/>
    <col min="10" max="10" width="4.54296875" style="1" customWidth="1"/>
    <col min="11" max="13" width="5.08984375" style="1" hidden="1" customWidth="1" outlineLevel="1"/>
    <col min="14" max="14" width="1.08984375" style="1" hidden="1" customWidth="1" outlineLevel="1"/>
    <col min="15" max="16" width="5.08984375" style="1" hidden="1" customWidth="1" outlineLevel="1"/>
    <col min="17" max="17" width="1.08984375" style="1" hidden="1" customWidth="1" outlineLevel="1"/>
    <col min="18" max="18" width="6.08984375" style="1" hidden="1" customWidth="1" outlineLevel="1"/>
    <col min="19" max="19" width="5.7265625" style="1" hidden="1" customWidth="1" outlineLevel="1"/>
    <col min="20" max="20" width="2.36328125" style="1" hidden="1" customWidth="1" outlineLevel="1"/>
    <col min="21" max="21" width="7" style="1" customWidth="1" collapsed="1"/>
    <col min="22" max="22" width="7.453125" style="1" customWidth="1"/>
    <col min="23" max="23" width="4.453125" style="1" customWidth="1"/>
    <col min="24" max="24" width="13.08984375" style="1" hidden="1" customWidth="1" outlineLevel="1"/>
    <col min="25" max="25" width="5.08984375" style="1" hidden="1" customWidth="1" outlineLevel="1"/>
    <col min="26" max="26" width="1" style="1" hidden="1" customWidth="1" outlineLevel="1"/>
    <col min="27" max="28" width="7.08984375" style="1" hidden="1" customWidth="1" outlineLevel="1"/>
    <col min="29" max="29" width="0.90625" style="1" hidden="1" customWidth="1" outlineLevel="1"/>
    <col min="30" max="31" width="5.08984375" style="1" hidden="1" customWidth="1" outlineLevel="1"/>
    <col min="32" max="32" width="1" style="1" hidden="1" customWidth="1" outlineLevel="1"/>
    <col min="33" max="33" width="9.08984375" style="1" hidden="1" customWidth="1" outlineLevel="1"/>
    <col min="34" max="34" width="5.08984375" style="1" hidden="1" customWidth="1" outlineLevel="1"/>
    <col min="35" max="35" width="1.08984375" style="1" hidden="1" customWidth="1" outlineLevel="1"/>
    <col min="36" max="36" width="6.08984375" style="1" customWidth="1" collapsed="1"/>
    <col min="37" max="37" width="4.26953125" style="1" customWidth="1"/>
    <col min="38" max="38" width="12.26953125" style="1" customWidth="1"/>
    <col min="39" max="39" width="4.26953125" style="1" customWidth="1"/>
    <col min="40" max="40" width="11.08984375" style="1" hidden="1" customWidth="1" outlineLevel="1"/>
    <col min="41" max="42" width="5.08984375" style="1" hidden="1" customWidth="1" outlineLevel="1"/>
    <col min="43" max="43" width="1.453125" style="1" hidden="1" customWidth="1" outlineLevel="1"/>
    <col min="44" max="44" width="6.453125" style="1" customWidth="1" collapsed="1"/>
    <col min="45" max="45" width="6" style="1" customWidth="1"/>
    <col min="46" max="46" width="6.1796875" style="1" customWidth="1"/>
    <col min="47" max="47" width="1.81640625" style="1" customWidth="1"/>
    <col min="48" max="48" width="4.54296875" style="1" hidden="1" customWidth="1" outlineLevel="1"/>
    <col min="49" max="49" width="5.36328125" style="1" hidden="1" customWidth="1" outlineLevel="1"/>
    <col min="50" max="50" width="5" style="1" hidden="1" customWidth="1" outlineLevel="1"/>
    <col min="51" max="51" width="5.1796875" style="1" hidden="1" customWidth="1" outlineLevel="1"/>
    <col min="52" max="52" width="1.36328125" style="1" hidden="1" customWidth="1" outlineLevel="1"/>
    <col min="53" max="53" width="5.54296875" style="1" hidden="1" customWidth="1" outlineLevel="1"/>
    <col min="54" max="54" width="6" style="1" hidden="1" customWidth="1" outlineLevel="1"/>
    <col min="55" max="55" width="8.7265625" style="1" collapsed="1"/>
    <col min="56" max="16384" width="8.7265625" style="1"/>
  </cols>
  <sheetData>
    <row r="1" spans="2:54" ht="19.5" thickBot="1"/>
    <row r="2" spans="2:54" s="5" customFormat="1" ht="66" customHeight="1">
      <c r="B2" s="2"/>
      <c r="C2" s="135" t="s">
        <v>31</v>
      </c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2" t="s">
        <v>49</v>
      </c>
      <c r="Y2" s="132"/>
      <c r="Z2" s="7"/>
      <c r="AA2" s="133" t="s">
        <v>50</v>
      </c>
      <c r="AB2" s="133"/>
      <c r="AC2" s="7"/>
      <c r="AD2" s="134" t="s">
        <v>51</v>
      </c>
      <c r="AE2" s="134"/>
      <c r="AF2" s="3"/>
      <c r="AG2" s="130" t="s">
        <v>52</v>
      </c>
      <c r="AH2" s="3"/>
      <c r="AI2" s="3"/>
      <c r="AJ2" s="74" t="s">
        <v>28</v>
      </c>
      <c r="AK2" s="3"/>
      <c r="AL2" s="3"/>
      <c r="AM2" s="3"/>
      <c r="AN2" s="3"/>
      <c r="AO2" s="3"/>
      <c r="AP2" s="3"/>
      <c r="AQ2" s="3"/>
      <c r="AR2" s="3"/>
      <c r="AS2" s="3"/>
      <c r="AT2" s="3"/>
      <c r="AU2" s="4"/>
    </row>
    <row r="3" spans="2:54" s="5" customFormat="1" ht="78.75" customHeight="1">
      <c r="B3" s="6"/>
      <c r="C3" s="7"/>
      <c r="D3" s="40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>
        <f t="array" ref="X3:Y3">TRANSPOSE(AJ8:AJ9)</f>
        <v>1</v>
      </c>
      <c r="Y3" s="7">
        <v>1</v>
      </c>
      <c r="Z3" s="7"/>
      <c r="AA3" s="7">
        <f t="array" ref="AA3:AB4">MINVERSE(X8:Y9)</f>
        <v>5.0310713192278289</v>
      </c>
      <c r="AB3" s="7">
        <v>-4.9565167023856009</v>
      </c>
      <c r="AC3" s="7"/>
      <c r="AD3" s="7">
        <f t="array" ref="AD3:AE3">MMULT(X3:Y3,AA3:AB4)</f>
        <v>7.4554616842227972E-2</v>
      </c>
      <c r="AE3" s="7">
        <v>9.1021174835127283E-2</v>
      </c>
      <c r="AF3" s="7"/>
      <c r="AG3" s="131">
        <f t="array" ref="AG3">MMULT(AD3:AE3,AJ8:AJ9)</f>
        <v>0.16557579167735526</v>
      </c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8"/>
    </row>
    <row r="4" spans="2:54" s="5" customFormat="1" ht="23.25" customHeight="1">
      <c r="B4" s="6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>
        <v>-4.9565167023856009</v>
      </c>
      <c r="AB4" s="7">
        <v>5.0475378772207282</v>
      </c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8"/>
    </row>
    <row r="5" spans="2:54" s="11" customFormat="1" ht="69.75" customHeight="1">
      <c r="B5" s="9"/>
      <c r="C5" s="142" t="s">
        <v>14</v>
      </c>
      <c r="D5" s="144"/>
      <c r="E5" s="143"/>
      <c r="F5" s="32"/>
      <c r="G5" s="142" t="s">
        <v>6</v>
      </c>
      <c r="H5" s="144"/>
      <c r="I5" s="143"/>
      <c r="J5" s="32"/>
      <c r="K5" s="32"/>
      <c r="L5" s="32"/>
      <c r="M5" s="32"/>
      <c r="N5" s="32"/>
      <c r="O5" s="32"/>
      <c r="P5" s="32"/>
      <c r="Q5" s="32"/>
      <c r="R5" s="132" t="s">
        <v>7</v>
      </c>
      <c r="S5" s="132"/>
      <c r="T5" s="32"/>
      <c r="U5" s="142" t="s">
        <v>27</v>
      </c>
      <c r="V5" s="143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3" t="s">
        <v>13</v>
      </c>
      <c r="AK5" s="32"/>
      <c r="AL5" s="33" t="s">
        <v>5</v>
      </c>
      <c r="AM5" s="32"/>
      <c r="AN5" s="32"/>
      <c r="AO5" s="32"/>
      <c r="AP5" s="32"/>
      <c r="AQ5" s="32"/>
      <c r="AR5" s="142" t="s">
        <v>4</v>
      </c>
      <c r="AS5" s="144"/>
      <c r="AT5" s="143"/>
      <c r="AU5" s="10"/>
      <c r="AW5" s="32"/>
      <c r="AX5" s="32"/>
      <c r="AY5" s="32"/>
      <c r="AZ5" s="32"/>
      <c r="BA5" s="142" t="s">
        <v>41</v>
      </c>
      <c r="BB5" s="143"/>
    </row>
    <row r="6" spans="2:54" ht="21.75">
      <c r="B6" s="12"/>
      <c r="C6" s="137" t="s">
        <v>0</v>
      </c>
      <c r="D6" s="138"/>
      <c r="E6" s="139"/>
      <c r="F6" s="30"/>
      <c r="G6" s="137" t="s">
        <v>1</v>
      </c>
      <c r="H6" s="140"/>
      <c r="I6" s="141"/>
      <c r="J6" s="30"/>
      <c r="K6" s="30" t="s">
        <v>2</v>
      </c>
      <c r="L6" s="30"/>
      <c r="M6" s="30"/>
      <c r="N6" s="30"/>
      <c r="O6" s="30" t="s">
        <v>3</v>
      </c>
      <c r="P6" s="30"/>
      <c r="Q6" s="30"/>
      <c r="R6" s="140" t="s">
        <v>12</v>
      </c>
      <c r="S6" s="140"/>
      <c r="T6" s="30"/>
      <c r="U6" s="137" t="s">
        <v>8</v>
      </c>
      <c r="V6" s="141"/>
      <c r="W6" s="30"/>
      <c r="X6" s="100" t="s">
        <v>45</v>
      </c>
      <c r="Y6" s="100"/>
      <c r="Z6" s="100"/>
      <c r="AA6" s="100" t="s">
        <v>46</v>
      </c>
      <c r="AB6" s="100"/>
      <c r="AC6" s="100"/>
      <c r="AD6" s="100" t="s">
        <v>47</v>
      </c>
      <c r="AE6" s="100"/>
      <c r="AF6" s="100"/>
      <c r="AG6" s="100" t="s">
        <v>48</v>
      </c>
      <c r="AH6" s="30"/>
      <c r="AI6" s="30"/>
      <c r="AJ6" s="31" t="s">
        <v>9</v>
      </c>
      <c r="AK6" s="30"/>
      <c r="AL6" s="31" t="s">
        <v>10</v>
      </c>
      <c r="AM6" s="30"/>
      <c r="AN6" s="100" t="s">
        <v>34</v>
      </c>
      <c r="AO6" s="30"/>
      <c r="AP6" s="30"/>
      <c r="AQ6" s="30"/>
      <c r="AR6" s="137" t="s">
        <v>11</v>
      </c>
      <c r="AS6" s="140"/>
      <c r="AT6" s="141"/>
      <c r="AU6" s="15"/>
      <c r="AW6" s="100" t="s">
        <v>40</v>
      </c>
      <c r="AX6" s="100"/>
      <c r="AY6" s="100"/>
      <c r="AZ6" s="100"/>
      <c r="BA6" s="137" t="s">
        <v>42</v>
      </c>
      <c r="BB6" s="141"/>
    </row>
    <row r="7" spans="2:54" s="18" customFormat="1">
      <c r="B7" s="16"/>
      <c r="C7" s="61" t="s">
        <v>19</v>
      </c>
      <c r="D7" s="62" t="s">
        <v>20</v>
      </c>
      <c r="E7" s="63" t="s">
        <v>21</v>
      </c>
      <c r="F7" s="59"/>
      <c r="G7" s="61" t="s">
        <v>19</v>
      </c>
      <c r="H7" s="62" t="s">
        <v>20</v>
      </c>
      <c r="I7" s="63" t="s">
        <v>21</v>
      </c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61" t="s">
        <v>24</v>
      </c>
      <c r="V7" s="63" t="s">
        <v>25</v>
      </c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14"/>
      <c r="AK7" s="59"/>
      <c r="AL7" s="14"/>
      <c r="AM7" s="59"/>
      <c r="AN7" s="59"/>
      <c r="AO7" s="59"/>
      <c r="AP7" s="59"/>
      <c r="AQ7" s="59"/>
      <c r="AR7" s="61" t="s">
        <v>19</v>
      </c>
      <c r="AS7" s="62" t="s">
        <v>20</v>
      </c>
      <c r="AT7" s="63" t="s">
        <v>21</v>
      </c>
      <c r="AU7" s="17"/>
      <c r="BA7" s="105"/>
      <c r="BB7" s="106"/>
    </row>
    <row r="8" spans="2:54" s="65" customFormat="1" ht="24.75" customHeight="1">
      <c r="B8" s="66" t="s">
        <v>19</v>
      </c>
      <c r="C8" s="75">
        <v>1</v>
      </c>
      <c r="D8" s="42">
        <v>0</v>
      </c>
      <c r="E8" s="43">
        <v>0</v>
      </c>
      <c r="F8" s="67" t="s">
        <v>24</v>
      </c>
      <c r="G8" s="82">
        <v>2</v>
      </c>
      <c r="H8" s="25">
        <v>1</v>
      </c>
      <c r="I8" s="26">
        <v>1</v>
      </c>
      <c r="J8" s="67" t="s">
        <v>22</v>
      </c>
      <c r="K8" s="108">
        <f t="array" ref="K8:M9">MMULT(G8:I9,C8:E10)</f>
        <v>2</v>
      </c>
      <c r="L8" s="114">
        <v>1</v>
      </c>
      <c r="M8" s="109">
        <v>1</v>
      </c>
      <c r="N8" s="23"/>
      <c r="O8" s="108">
        <f t="array" ref="O8:P10">TRANSPOSE(G8:I9)</f>
        <v>2</v>
      </c>
      <c r="P8" s="109">
        <v>2</v>
      </c>
      <c r="Q8" s="23"/>
      <c r="R8" s="101">
        <f t="array" ref="R8:S9">MMULT(K8:M9,O8:P10)</f>
        <v>6</v>
      </c>
      <c r="S8" s="102">
        <v>5.99</v>
      </c>
      <c r="T8" s="23"/>
      <c r="U8" s="34">
        <v>0.1</v>
      </c>
      <c r="V8" s="35">
        <v>0</v>
      </c>
      <c r="W8" s="67" t="s">
        <v>22</v>
      </c>
      <c r="X8" s="23">
        <f t="array" ref="X8:Y9">R8:S9+U8:V9</f>
        <v>6.1</v>
      </c>
      <c r="Y8" s="23">
        <v>5.99</v>
      </c>
      <c r="Z8" s="23"/>
      <c r="AA8" s="23">
        <f t="array" ref="AA8:AB9">MINVERSE(X8:Y9)</f>
        <v>5.0310713192278289</v>
      </c>
      <c r="AB8" s="23">
        <v>-4.9565167023856009</v>
      </c>
      <c r="AC8" s="23"/>
      <c r="AD8" s="23">
        <f t="array" ref="AD8:AE10">MMULT(C8:E10,O8:P10)</f>
        <v>2</v>
      </c>
      <c r="AE8" s="23">
        <v>2</v>
      </c>
      <c r="AF8" s="23"/>
      <c r="AG8" s="23">
        <f t="array" ref="AG8:AH10">MMULT(AD8:AE10,AA8:AB9)</f>
        <v>0.14910923368445594</v>
      </c>
      <c r="AH8" s="23">
        <v>0.18204234967025457</v>
      </c>
      <c r="AI8" s="23"/>
      <c r="AJ8" s="38">
        <v>1</v>
      </c>
      <c r="AK8" s="67" t="s">
        <v>16</v>
      </c>
      <c r="AL8" s="73">
        <f t="array" ref="AL8:AL10">MMULT(AG8:AH10,AJ8:AJ9)</f>
        <v>0.33115158335471051</v>
      </c>
      <c r="AM8" s="67" t="s">
        <v>16</v>
      </c>
      <c r="AN8" s="23">
        <f t="array" ref="AN8:AP10">MMULT(AG8:AH10,K8:M9)</f>
        <v>0.66230316670942102</v>
      </c>
      <c r="AO8" s="23">
        <v>0.33115158335471051</v>
      </c>
      <c r="AP8" s="23">
        <v>0.32933115985800798</v>
      </c>
      <c r="AQ8" s="23"/>
      <c r="AR8" s="69">
        <f t="array" ref="AR8:AT10">C8:E10-AN8:AP10</f>
        <v>0.33769683329057898</v>
      </c>
      <c r="AS8" s="51">
        <v>-0.33115158335471051</v>
      </c>
      <c r="AT8" s="52">
        <v>-0.32933115985800798</v>
      </c>
      <c r="AU8" s="64"/>
      <c r="AV8" s="107" t="s">
        <v>43</v>
      </c>
      <c r="AW8" s="120">
        <f t="array" ref="AW8:AY9">MMULT(G8:I9,AR8:AT10)</f>
        <v>1.4910923368438134E-2</v>
      </c>
      <c r="AX8" s="121">
        <v>7.4554616842190669E-3</v>
      </c>
      <c r="AY8" s="122">
        <v>1.2411978386604572E-2</v>
      </c>
      <c r="BA8" s="116">
        <f t="array" ref="BA8:BB9">MMULT(AW8:AY9,O8:P10)</f>
        <v>4.9689286807699906E-2</v>
      </c>
      <c r="BB8" s="117">
        <v>4.9565167023833859E-2</v>
      </c>
    </row>
    <row r="9" spans="2:54" s="65" customFormat="1" ht="26.25" customHeight="1">
      <c r="B9" s="66" t="s">
        <v>20</v>
      </c>
      <c r="C9" s="44">
        <v>0</v>
      </c>
      <c r="D9" s="45">
        <v>1</v>
      </c>
      <c r="E9" s="46">
        <v>0</v>
      </c>
      <c r="F9" s="67" t="s">
        <v>25</v>
      </c>
      <c r="G9" s="83">
        <v>2</v>
      </c>
      <c r="H9" s="28">
        <v>1</v>
      </c>
      <c r="I9" s="29">
        <v>0.99</v>
      </c>
      <c r="J9" s="67" t="s">
        <v>23</v>
      </c>
      <c r="K9" s="112">
        <v>2</v>
      </c>
      <c r="L9" s="115">
        <v>1</v>
      </c>
      <c r="M9" s="113">
        <v>0.99</v>
      </c>
      <c r="N9" s="23"/>
      <c r="O9" s="110">
        <v>1</v>
      </c>
      <c r="P9" s="111">
        <v>1</v>
      </c>
      <c r="Q9" s="23"/>
      <c r="R9" s="103">
        <v>5.99</v>
      </c>
      <c r="S9" s="104">
        <v>5.9801000000000002</v>
      </c>
      <c r="T9" s="23"/>
      <c r="U9" s="36">
        <v>0</v>
      </c>
      <c r="V9" s="37">
        <v>0.1</v>
      </c>
      <c r="W9" s="67" t="s">
        <v>23</v>
      </c>
      <c r="X9" s="23">
        <v>5.99</v>
      </c>
      <c r="Y9" s="23">
        <v>6.0800999999999998</v>
      </c>
      <c r="Z9" s="23"/>
      <c r="AA9" s="23">
        <v>-4.9565167023856009</v>
      </c>
      <c r="AB9" s="23">
        <v>5.0475378772207282</v>
      </c>
      <c r="AC9" s="23"/>
      <c r="AD9" s="23">
        <v>1</v>
      </c>
      <c r="AE9" s="23">
        <v>1</v>
      </c>
      <c r="AF9" s="23"/>
      <c r="AG9" s="23">
        <v>7.4554616842227972E-2</v>
      </c>
      <c r="AH9" s="23">
        <v>9.1021174835127283E-2</v>
      </c>
      <c r="AI9" s="23"/>
      <c r="AJ9" s="39">
        <v>1</v>
      </c>
      <c r="AK9" s="67" t="s">
        <v>17</v>
      </c>
      <c r="AL9" s="71">
        <v>0.16557579167735526</v>
      </c>
      <c r="AM9" s="67" t="s">
        <v>17</v>
      </c>
      <c r="AN9" s="23">
        <v>0.33115158335471051</v>
      </c>
      <c r="AO9" s="23">
        <v>0.16557579167735526</v>
      </c>
      <c r="AP9" s="23">
        <v>0.16466557992900399</v>
      </c>
      <c r="AQ9" s="23"/>
      <c r="AR9" s="53">
        <v>-0.33115158335471051</v>
      </c>
      <c r="AS9" s="54">
        <v>0.83442420832264474</v>
      </c>
      <c r="AT9" s="55">
        <v>-0.16466557992900399</v>
      </c>
      <c r="AU9" s="64"/>
      <c r="AV9" s="107" t="s">
        <v>44</v>
      </c>
      <c r="AW9" s="123">
        <v>1.8204234967018229E-2</v>
      </c>
      <c r="AX9" s="124">
        <v>9.1021174835091145E-3</v>
      </c>
      <c r="AY9" s="125">
        <v>4.0545796062882999E-3</v>
      </c>
      <c r="BA9" s="118">
        <v>4.9565167023833873E-2</v>
      </c>
      <c r="BB9" s="119">
        <v>4.9524621227770987E-2</v>
      </c>
    </row>
    <row r="10" spans="2:54" s="65" customFormat="1" ht="27" customHeight="1">
      <c r="B10" s="66" t="s">
        <v>21</v>
      </c>
      <c r="C10" s="47">
        <f>E8</f>
        <v>0</v>
      </c>
      <c r="D10" s="48">
        <v>0</v>
      </c>
      <c r="E10" s="49">
        <v>1</v>
      </c>
      <c r="F10" s="23"/>
      <c r="G10" s="23"/>
      <c r="H10" s="23"/>
      <c r="I10" s="23"/>
      <c r="J10" s="23"/>
      <c r="K10" s="23"/>
      <c r="L10" s="23"/>
      <c r="M10" s="23"/>
      <c r="N10" s="23"/>
      <c r="O10" s="112">
        <v>1</v>
      </c>
      <c r="P10" s="113">
        <v>0.99</v>
      </c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>
        <v>1</v>
      </c>
      <c r="AE10" s="23">
        <v>0.99</v>
      </c>
      <c r="AF10" s="23"/>
      <c r="AG10" s="23">
        <v>0.12411978386608435</v>
      </c>
      <c r="AH10" s="23">
        <v>4.0545796062920303E-2</v>
      </c>
      <c r="AI10" s="23"/>
      <c r="AJ10" s="23"/>
      <c r="AK10" s="67" t="s">
        <v>18</v>
      </c>
      <c r="AL10" s="72">
        <v>0.16466557992900466</v>
      </c>
      <c r="AM10" s="67" t="s">
        <v>18</v>
      </c>
      <c r="AN10" s="23">
        <v>0.32933115985800931</v>
      </c>
      <c r="AO10" s="23">
        <v>0.16466557992900466</v>
      </c>
      <c r="AP10" s="23">
        <v>0.16426012196837544</v>
      </c>
      <c r="AQ10" s="23"/>
      <c r="AR10" s="56">
        <v>-0.32933115985800931</v>
      </c>
      <c r="AS10" s="57">
        <v>-0.16466557992900466</v>
      </c>
      <c r="AT10" s="58">
        <v>0.83573987803162453</v>
      </c>
      <c r="AU10" s="64"/>
    </row>
    <row r="11" spans="2:54">
      <c r="B11" s="12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5"/>
    </row>
    <row r="12" spans="2:54">
      <c r="B12" s="12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5"/>
    </row>
    <row r="13" spans="2:54">
      <c r="B13" s="12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5"/>
    </row>
    <row r="14" spans="2:54">
      <c r="B14" s="12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5"/>
    </row>
    <row r="15" spans="2:54">
      <c r="B15" s="12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5"/>
    </row>
    <row r="16" spans="2:54">
      <c r="B16" s="12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5"/>
    </row>
    <row r="17" spans="2:47">
      <c r="B17" s="12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5"/>
    </row>
    <row r="18" spans="2:47">
      <c r="B18" s="12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5"/>
    </row>
    <row r="19" spans="2:47">
      <c r="B19" s="12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5"/>
    </row>
    <row r="20" spans="2:47">
      <c r="B20" s="12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5"/>
    </row>
    <row r="21" spans="2:47">
      <c r="B21" s="12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5"/>
    </row>
    <row r="22" spans="2:47">
      <c r="B22" s="12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5"/>
    </row>
    <row r="23" spans="2:47">
      <c r="B23" s="12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9"/>
    </row>
    <row r="24" spans="2:47">
      <c r="B24" s="12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9"/>
    </row>
    <row r="25" spans="2:47">
      <c r="B25" s="12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9"/>
    </row>
    <row r="26" spans="2:47" ht="19.5" thickBot="1">
      <c r="B26" s="20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2"/>
    </row>
    <row r="27" spans="2:47"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</row>
  </sheetData>
  <mergeCells count="16">
    <mergeCell ref="BA5:BB5"/>
    <mergeCell ref="BA6:BB6"/>
    <mergeCell ref="AR5:AT5"/>
    <mergeCell ref="C2:W2"/>
    <mergeCell ref="C5:E5"/>
    <mergeCell ref="G5:I5"/>
    <mergeCell ref="R5:S5"/>
    <mergeCell ref="U5:V5"/>
    <mergeCell ref="C6:E6"/>
    <mergeCell ref="G6:I6"/>
    <mergeCell ref="R6:S6"/>
    <mergeCell ref="U6:V6"/>
    <mergeCell ref="AR6:AT6"/>
    <mergeCell ref="X2:Y2"/>
    <mergeCell ref="AA2:AB2"/>
    <mergeCell ref="AD2:AE2"/>
  </mergeCells>
  <phoneticPr fontId="1"/>
  <pageMargins left="0.70866141732283472" right="0.70866141732283472" top="0.74803149606299213" bottom="0.74803149606299213" header="0.31496062992125984" footer="0.31496062992125984"/>
  <pageSetup paperSize="9" scale="70" orientation="landscape" r:id="rId1"/>
  <drawing r:id="rId2"/>
  <legacyDrawing r:id="rId3"/>
  <oleObjects>
    <oleObject progId="Equation.3" shapeId="11265" r:id="rId4"/>
    <oleObject progId="Equation.3" shapeId="11266" r:id="rId5"/>
  </oleObjects>
</worksheet>
</file>

<file path=xl/worksheets/sheet5.xml><?xml version="1.0" encoding="utf-8"?>
<worksheet xmlns="http://schemas.openxmlformats.org/spreadsheetml/2006/main" xmlns:r="http://schemas.openxmlformats.org/officeDocument/2006/relationships">
  <dimension ref="B1:BC27"/>
  <sheetViews>
    <sheetView topLeftCell="A2" workbookViewId="0">
      <selection activeCell="AJ3" sqref="AJ3"/>
    </sheetView>
  </sheetViews>
  <sheetFormatPr defaultRowHeight="18.75" outlineLevelCol="1"/>
  <cols>
    <col min="1" max="1" width="4.08984375" style="1" customWidth="1"/>
    <col min="2" max="2" width="1.81640625" style="1" customWidth="1"/>
    <col min="3" max="3" width="5.6328125" style="1" customWidth="1"/>
    <col min="4" max="4" width="5.54296875" style="1" customWidth="1"/>
    <col min="5" max="5" width="5.81640625" style="1" customWidth="1"/>
    <col min="6" max="6" width="4.1796875" style="1" customWidth="1"/>
    <col min="7" max="9" width="5.08984375" style="1" customWidth="1"/>
    <col min="10" max="10" width="4.54296875" style="1" customWidth="1"/>
    <col min="11" max="13" width="5.08984375" style="1" hidden="1" customWidth="1" outlineLevel="1"/>
    <col min="14" max="14" width="1.08984375" style="1" hidden="1" customWidth="1" outlineLevel="1"/>
    <col min="15" max="16" width="5.08984375" style="1" hidden="1" customWidth="1" outlineLevel="1"/>
    <col min="17" max="17" width="1.08984375" style="1" hidden="1" customWidth="1" outlineLevel="1"/>
    <col min="18" max="18" width="6.08984375" style="1" hidden="1" customWidth="1" outlineLevel="1"/>
    <col min="19" max="19" width="5.7265625" style="1" hidden="1" customWidth="1" outlineLevel="1"/>
    <col min="20" max="20" width="2.36328125" style="1" hidden="1" customWidth="1" outlineLevel="1"/>
    <col min="21" max="21" width="7" style="1" customWidth="1" collapsed="1"/>
    <col min="22" max="22" width="7.453125" style="1" customWidth="1"/>
    <col min="23" max="23" width="4.453125" style="1" customWidth="1"/>
    <col min="24" max="24" width="13.08984375" style="1" hidden="1" customWidth="1" outlineLevel="1"/>
    <col min="25" max="25" width="5.08984375" style="1" hidden="1" customWidth="1" outlineLevel="1"/>
    <col min="26" max="26" width="1" style="1" hidden="1" customWidth="1" outlineLevel="1"/>
    <col min="27" max="28" width="7.08984375" style="1" hidden="1" customWidth="1" outlineLevel="1"/>
    <col min="29" max="29" width="0.90625" style="1" hidden="1" customWidth="1" outlineLevel="1"/>
    <col min="30" max="31" width="5.08984375" style="1" hidden="1" customWidth="1" outlineLevel="1"/>
    <col min="32" max="32" width="1" style="1" hidden="1" customWidth="1" outlineLevel="1"/>
    <col min="33" max="33" width="9.08984375" style="1" hidden="1" customWidth="1" outlineLevel="1"/>
    <col min="34" max="34" width="5.08984375" style="1" hidden="1" customWidth="1" outlineLevel="1"/>
    <col min="35" max="35" width="1.08984375" style="1" hidden="1" customWidth="1" outlineLevel="1"/>
    <col min="36" max="36" width="6.08984375" style="1" customWidth="1" collapsed="1"/>
    <col min="37" max="37" width="4.26953125" style="1" customWidth="1"/>
    <col min="38" max="38" width="12.26953125" style="1" customWidth="1"/>
    <col min="39" max="39" width="4.26953125" style="1" customWidth="1"/>
    <col min="40" max="40" width="11.08984375" style="1" hidden="1" customWidth="1" outlineLevel="1"/>
    <col min="41" max="42" width="5.08984375" style="1" hidden="1" customWidth="1" outlineLevel="1"/>
    <col min="43" max="43" width="1.453125" style="1" hidden="1" customWidth="1" outlineLevel="1"/>
    <col min="44" max="44" width="6.453125" style="1" customWidth="1" collapsed="1"/>
    <col min="45" max="45" width="6" style="1" customWidth="1"/>
    <col min="46" max="46" width="6.1796875" style="1" customWidth="1"/>
    <col min="47" max="47" width="1.81640625" style="1" customWidth="1"/>
    <col min="48" max="48" width="4.54296875" style="1" hidden="1" customWidth="1" outlineLevel="1"/>
    <col min="49" max="49" width="5.36328125" style="1" hidden="1" customWidth="1" outlineLevel="1"/>
    <col min="50" max="50" width="5" style="1" hidden="1" customWidth="1" outlineLevel="1"/>
    <col min="51" max="51" width="5.1796875" style="1" hidden="1" customWidth="1" outlineLevel="1"/>
    <col min="52" max="52" width="1.36328125" style="1" hidden="1" customWidth="1" outlineLevel="1"/>
    <col min="53" max="53" width="5.54296875" style="1" hidden="1" customWidth="1" outlineLevel="1"/>
    <col min="54" max="54" width="6" style="1" hidden="1" customWidth="1" outlineLevel="1"/>
    <col min="55" max="55" width="8.7265625" style="1" collapsed="1"/>
    <col min="56" max="16384" width="8.7265625" style="1"/>
  </cols>
  <sheetData>
    <row r="1" spans="2:54" ht="19.5" thickBot="1"/>
    <row r="2" spans="2:54" s="5" customFormat="1" ht="66" customHeight="1">
      <c r="B2" s="2"/>
      <c r="C2" s="135" t="s">
        <v>32</v>
      </c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2" t="s">
        <v>49</v>
      </c>
      <c r="Y2" s="132"/>
      <c r="Z2" s="7"/>
      <c r="AA2" s="133" t="s">
        <v>50</v>
      </c>
      <c r="AB2" s="133"/>
      <c r="AC2" s="7"/>
      <c r="AD2" s="134" t="s">
        <v>51</v>
      </c>
      <c r="AE2" s="134"/>
      <c r="AF2" s="3"/>
      <c r="AG2" s="130" t="s">
        <v>52</v>
      </c>
      <c r="AH2" s="3"/>
      <c r="AI2" s="3"/>
      <c r="AJ2" s="74" t="s">
        <v>28</v>
      </c>
      <c r="AK2" s="3"/>
      <c r="AL2" s="3"/>
      <c r="AM2" s="3"/>
      <c r="AN2" s="3"/>
      <c r="AO2" s="3"/>
      <c r="AP2" s="3"/>
      <c r="AQ2" s="3"/>
      <c r="AR2" s="3"/>
      <c r="AS2" s="3"/>
      <c r="AT2" s="3"/>
      <c r="AU2" s="4"/>
    </row>
    <row r="3" spans="2:54" s="5" customFormat="1" ht="78.75" customHeight="1">
      <c r="B3" s="6"/>
      <c r="C3" s="7"/>
      <c r="D3" s="40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>
        <f t="array" ref="X3:Y3">TRANSPOSE(AJ8:AJ9)</f>
        <v>1</v>
      </c>
      <c r="Y3" s="7">
        <v>1</v>
      </c>
      <c r="Z3" s="7"/>
      <c r="AA3" s="7">
        <f t="array" ref="AA3:AB4">MINVERSE(X8:Y9)</f>
        <v>9.7169811160555675E-3</v>
      </c>
      <c r="AB3" s="7">
        <v>-2.8301831790779726E-4</v>
      </c>
      <c r="AC3" s="7"/>
      <c r="AD3" s="7">
        <f t="array" ref="AD3:AE3">MMULT(X3:Y3,AA3:AB4)</f>
        <v>9.4339627981477707E-3</v>
      </c>
      <c r="AE3" s="7">
        <v>9.4339439302599092E-3</v>
      </c>
      <c r="AF3" s="7"/>
      <c r="AG3" s="131">
        <f t="array" ref="AG3">MMULT(AD3:AE3,AJ8:AJ9)</f>
        <v>1.8867906728407678E-2</v>
      </c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8"/>
    </row>
    <row r="4" spans="2:54" s="5" customFormat="1" ht="23.25" customHeight="1">
      <c r="B4" s="6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>
        <v>-2.8301831790779726E-4</v>
      </c>
      <c r="AB4" s="7">
        <v>9.716962248167706E-3</v>
      </c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8"/>
    </row>
    <row r="5" spans="2:54" s="11" customFormat="1" ht="69.75" customHeight="1">
      <c r="B5" s="9"/>
      <c r="C5" s="142" t="s">
        <v>14</v>
      </c>
      <c r="D5" s="144"/>
      <c r="E5" s="143"/>
      <c r="F5" s="32"/>
      <c r="G5" s="142" t="s">
        <v>6</v>
      </c>
      <c r="H5" s="144"/>
      <c r="I5" s="143"/>
      <c r="J5" s="32"/>
      <c r="K5" s="32"/>
      <c r="L5" s="32"/>
      <c r="M5" s="32"/>
      <c r="N5" s="32"/>
      <c r="O5" s="32"/>
      <c r="P5" s="32"/>
      <c r="Q5" s="32"/>
      <c r="R5" s="132" t="s">
        <v>7</v>
      </c>
      <c r="S5" s="132"/>
      <c r="T5" s="32"/>
      <c r="U5" s="142" t="s">
        <v>27</v>
      </c>
      <c r="V5" s="143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3" t="s">
        <v>13</v>
      </c>
      <c r="AK5" s="32"/>
      <c r="AL5" s="33" t="s">
        <v>5</v>
      </c>
      <c r="AM5" s="32"/>
      <c r="AN5" s="32"/>
      <c r="AO5" s="32"/>
      <c r="AP5" s="32"/>
      <c r="AQ5" s="32"/>
      <c r="AR5" s="142" t="s">
        <v>4</v>
      </c>
      <c r="AS5" s="144"/>
      <c r="AT5" s="143"/>
      <c r="AU5" s="10"/>
      <c r="AW5" s="32"/>
      <c r="AX5" s="32"/>
      <c r="AY5" s="32"/>
      <c r="AZ5" s="32"/>
      <c r="BA5" s="142" t="s">
        <v>41</v>
      </c>
      <c r="BB5" s="143"/>
    </row>
    <row r="6" spans="2:54" ht="21.75">
      <c r="B6" s="12"/>
      <c r="C6" s="137" t="s">
        <v>0</v>
      </c>
      <c r="D6" s="138"/>
      <c r="E6" s="139"/>
      <c r="F6" s="30"/>
      <c r="G6" s="137" t="s">
        <v>1</v>
      </c>
      <c r="H6" s="140"/>
      <c r="I6" s="141"/>
      <c r="J6" s="30"/>
      <c r="K6" s="30" t="s">
        <v>2</v>
      </c>
      <c r="L6" s="30"/>
      <c r="M6" s="30"/>
      <c r="N6" s="30"/>
      <c r="O6" s="30" t="s">
        <v>3</v>
      </c>
      <c r="P6" s="30"/>
      <c r="Q6" s="30"/>
      <c r="R6" s="140" t="s">
        <v>12</v>
      </c>
      <c r="S6" s="140"/>
      <c r="T6" s="30"/>
      <c r="U6" s="137" t="s">
        <v>8</v>
      </c>
      <c r="V6" s="141"/>
      <c r="W6" s="30"/>
      <c r="X6" s="100" t="s">
        <v>45</v>
      </c>
      <c r="Y6" s="100"/>
      <c r="Z6" s="100"/>
      <c r="AA6" s="100" t="s">
        <v>46</v>
      </c>
      <c r="AB6" s="100"/>
      <c r="AC6" s="100"/>
      <c r="AD6" s="100" t="s">
        <v>47</v>
      </c>
      <c r="AE6" s="100"/>
      <c r="AF6" s="100"/>
      <c r="AG6" s="100" t="s">
        <v>48</v>
      </c>
      <c r="AH6" s="30"/>
      <c r="AI6" s="30"/>
      <c r="AJ6" s="31" t="s">
        <v>9</v>
      </c>
      <c r="AK6" s="30"/>
      <c r="AL6" s="31" t="s">
        <v>10</v>
      </c>
      <c r="AM6" s="30"/>
      <c r="AN6" s="100" t="s">
        <v>34</v>
      </c>
      <c r="AO6" s="30"/>
      <c r="AP6" s="30"/>
      <c r="AQ6" s="30"/>
      <c r="AR6" s="137" t="s">
        <v>11</v>
      </c>
      <c r="AS6" s="140"/>
      <c r="AT6" s="141"/>
      <c r="AU6" s="15"/>
      <c r="AW6" s="100" t="s">
        <v>40</v>
      </c>
      <c r="AX6" s="100"/>
      <c r="AY6" s="100"/>
      <c r="AZ6" s="100"/>
      <c r="BA6" s="137" t="s">
        <v>42</v>
      </c>
      <c r="BB6" s="141"/>
    </row>
    <row r="7" spans="2:54" s="18" customFormat="1">
      <c r="B7" s="16"/>
      <c r="C7" s="61" t="s">
        <v>19</v>
      </c>
      <c r="D7" s="62" t="s">
        <v>20</v>
      </c>
      <c r="E7" s="63" t="s">
        <v>21</v>
      </c>
      <c r="F7" s="59"/>
      <c r="G7" s="61" t="s">
        <v>19</v>
      </c>
      <c r="H7" s="62" t="s">
        <v>20</v>
      </c>
      <c r="I7" s="63" t="s">
        <v>21</v>
      </c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61" t="s">
        <v>24</v>
      </c>
      <c r="V7" s="63" t="s">
        <v>25</v>
      </c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14"/>
      <c r="AK7" s="59"/>
      <c r="AL7" s="14"/>
      <c r="AM7" s="59"/>
      <c r="AN7" s="59"/>
      <c r="AO7" s="59"/>
      <c r="AP7" s="59"/>
      <c r="AQ7" s="59"/>
      <c r="AR7" s="61" t="s">
        <v>19</v>
      </c>
      <c r="AS7" s="62" t="s">
        <v>20</v>
      </c>
      <c r="AT7" s="63" t="s">
        <v>21</v>
      </c>
      <c r="AU7" s="17"/>
      <c r="BA7" s="105"/>
      <c r="BB7" s="106"/>
    </row>
    <row r="8" spans="2:54" s="65" customFormat="1" ht="24.75" customHeight="1">
      <c r="B8" s="66" t="s">
        <v>19</v>
      </c>
      <c r="C8" s="75">
        <v>1</v>
      </c>
      <c r="D8" s="42">
        <v>0</v>
      </c>
      <c r="E8" s="43">
        <v>0</v>
      </c>
      <c r="F8" s="67" t="s">
        <v>24</v>
      </c>
      <c r="G8" s="24">
        <v>1</v>
      </c>
      <c r="H8" s="25">
        <v>1</v>
      </c>
      <c r="I8" s="26">
        <v>1</v>
      </c>
      <c r="J8" s="67" t="s">
        <v>22</v>
      </c>
      <c r="K8" s="108">
        <f t="array" ref="K8:M9">MMULT(G8:I9,C8:E10)</f>
        <v>1</v>
      </c>
      <c r="L8" s="114">
        <v>1</v>
      </c>
      <c r="M8" s="109">
        <v>1</v>
      </c>
      <c r="N8" s="23"/>
      <c r="O8" s="108">
        <f t="array" ref="O8:P10">TRANSPOSE(G8:I9)</f>
        <v>1</v>
      </c>
      <c r="P8" s="109">
        <v>1.01</v>
      </c>
      <c r="Q8" s="23"/>
      <c r="R8" s="101">
        <f t="array" ref="R8:S9">MMULT(K8:M9,O8:P10)</f>
        <v>3</v>
      </c>
      <c r="S8" s="102">
        <v>3</v>
      </c>
      <c r="T8" s="23"/>
      <c r="U8" s="84">
        <v>100</v>
      </c>
      <c r="V8" s="35">
        <v>0</v>
      </c>
      <c r="W8" s="67" t="s">
        <v>22</v>
      </c>
      <c r="X8" s="23">
        <f t="array" ref="X8:Y9">R8:S9+U8:V9</f>
        <v>103</v>
      </c>
      <c r="Y8" s="23">
        <v>3</v>
      </c>
      <c r="Z8" s="23"/>
      <c r="AA8" s="23">
        <f t="array" ref="AA8:AB9">MINVERSE(X8:Y9)</f>
        <v>9.7169811160555675E-3</v>
      </c>
      <c r="AB8" s="23">
        <v>-2.8301831790779726E-4</v>
      </c>
      <c r="AC8" s="23"/>
      <c r="AD8" s="23">
        <f t="array" ref="AD8:AE10">MMULT(C8:E10,O8:P10)</f>
        <v>1</v>
      </c>
      <c r="AE8" s="23">
        <v>1.01</v>
      </c>
      <c r="AF8" s="23"/>
      <c r="AG8" s="23">
        <f t="array" ref="AG8:AH10">MMULT(AD8:AE10,AA8:AB9)</f>
        <v>9.4311326149686923E-3</v>
      </c>
      <c r="AH8" s="23">
        <v>9.5311135527415859E-3</v>
      </c>
      <c r="AI8" s="23"/>
      <c r="AJ8" s="38">
        <v>1</v>
      </c>
      <c r="AK8" s="67" t="s">
        <v>16</v>
      </c>
      <c r="AL8" s="73">
        <f t="array" ref="AL8:AL10">MMULT(AG8:AH10,AJ8:AJ9)</f>
        <v>1.8962246167710278E-2</v>
      </c>
      <c r="AM8" s="67" t="s">
        <v>16</v>
      </c>
      <c r="AN8" s="23">
        <f t="array" ref="AN8:AP10">MMULT(AG8:AH10,K8:M9)</f>
        <v>1.9057557303237695E-2</v>
      </c>
      <c r="AO8" s="23">
        <v>1.8962246167710278E-2</v>
      </c>
      <c r="AP8" s="23">
        <v>1.8866935032182862E-2</v>
      </c>
      <c r="AQ8" s="23"/>
      <c r="AR8" s="69">
        <f t="array" ref="AR8:AT10">C8:E10-AN8:AP10</f>
        <v>0.98094244269676234</v>
      </c>
      <c r="AS8" s="94">
        <v>-1.8962246167710278E-2</v>
      </c>
      <c r="AT8" s="95">
        <v>-1.8866935032182862E-2</v>
      </c>
      <c r="AU8" s="64"/>
      <c r="AV8" s="107" t="s">
        <v>43</v>
      </c>
      <c r="AW8" s="120">
        <f t="array" ref="AW8:AY9">MMULT(G8:I9,AR8:AT10)</f>
        <v>0.94311326149686925</v>
      </c>
      <c r="AX8" s="121">
        <v>0.94339627981477703</v>
      </c>
      <c r="AY8" s="122">
        <v>0.94367929813268481</v>
      </c>
      <c r="BA8" s="116">
        <f t="array" ref="BA8:BB9">MMULT(AW8:AY9,O8:P10)</f>
        <v>2.8301888394443311</v>
      </c>
      <c r="BB8" s="117">
        <v>2.8301831790779728</v>
      </c>
    </row>
    <row r="9" spans="2:54" s="65" customFormat="1" ht="26.25" customHeight="1">
      <c r="B9" s="66" t="s">
        <v>20</v>
      </c>
      <c r="C9" s="44">
        <v>0</v>
      </c>
      <c r="D9" s="45">
        <v>1</v>
      </c>
      <c r="E9" s="46">
        <v>0</v>
      </c>
      <c r="F9" s="67" t="s">
        <v>25</v>
      </c>
      <c r="G9" s="27">
        <v>1.01</v>
      </c>
      <c r="H9" s="28">
        <v>1</v>
      </c>
      <c r="I9" s="29">
        <v>0.99</v>
      </c>
      <c r="J9" s="67" t="s">
        <v>23</v>
      </c>
      <c r="K9" s="112">
        <v>1.01</v>
      </c>
      <c r="L9" s="115">
        <v>1</v>
      </c>
      <c r="M9" s="113">
        <v>0.99</v>
      </c>
      <c r="N9" s="23"/>
      <c r="O9" s="110">
        <v>1</v>
      </c>
      <c r="P9" s="111">
        <v>1</v>
      </c>
      <c r="Q9" s="23"/>
      <c r="R9" s="103">
        <v>3</v>
      </c>
      <c r="S9" s="104">
        <v>3.0002000000000004</v>
      </c>
      <c r="T9" s="23"/>
      <c r="U9" s="36">
        <v>0</v>
      </c>
      <c r="V9" s="85">
        <v>100</v>
      </c>
      <c r="W9" s="67" t="s">
        <v>23</v>
      </c>
      <c r="X9" s="23">
        <v>3</v>
      </c>
      <c r="Y9" s="23">
        <v>103.00020000000001</v>
      </c>
      <c r="Z9" s="23"/>
      <c r="AA9" s="23">
        <v>-2.8301831790779726E-4</v>
      </c>
      <c r="AB9" s="23">
        <v>9.716962248167706E-3</v>
      </c>
      <c r="AC9" s="23"/>
      <c r="AD9" s="23">
        <v>1</v>
      </c>
      <c r="AE9" s="23">
        <v>1</v>
      </c>
      <c r="AF9" s="23"/>
      <c r="AG9" s="23">
        <v>9.4339627981477707E-3</v>
      </c>
      <c r="AH9" s="23">
        <v>9.4339439302599092E-3</v>
      </c>
      <c r="AI9" s="23"/>
      <c r="AJ9" s="39">
        <v>1</v>
      </c>
      <c r="AK9" s="67" t="s">
        <v>17</v>
      </c>
      <c r="AL9" s="78">
        <v>1.8867906728407678E-2</v>
      </c>
      <c r="AM9" s="67" t="s">
        <v>17</v>
      </c>
      <c r="AN9" s="23">
        <v>1.8962246167710278E-2</v>
      </c>
      <c r="AO9" s="23">
        <v>1.8867906728407678E-2</v>
      </c>
      <c r="AP9" s="23">
        <v>1.8773567289105082E-2</v>
      </c>
      <c r="AQ9" s="23"/>
      <c r="AR9" s="91">
        <v>-1.8962246167710278E-2</v>
      </c>
      <c r="AS9" s="81">
        <v>0.98113209327159234</v>
      </c>
      <c r="AT9" s="96">
        <v>-1.8773567289105082E-2</v>
      </c>
      <c r="AU9" s="64"/>
      <c r="AV9" s="107" t="s">
        <v>44</v>
      </c>
      <c r="AW9" s="123">
        <v>0.95311135527415869</v>
      </c>
      <c r="AX9" s="124">
        <v>0.94339439302599093</v>
      </c>
      <c r="AY9" s="125">
        <v>0.93367743077782317</v>
      </c>
      <c r="BA9" s="118">
        <v>2.8301831790779728</v>
      </c>
      <c r="BB9" s="119">
        <v>2.830377518322936</v>
      </c>
    </row>
    <row r="10" spans="2:54" s="65" customFormat="1" ht="27" customHeight="1">
      <c r="B10" s="66" t="s">
        <v>21</v>
      </c>
      <c r="C10" s="47">
        <f>E8</f>
        <v>0</v>
      </c>
      <c r="D10" s="48">
        <v>0</v>
      </c>
      <c r="E10" s="49">
        <v>1</v>
      </c>
      <c r="F10" s="23"/>
      <c r="G10" s="23"/>
      <c r="H10" s="23"/>
      <c r="I10" s="23"/>
      <c r="J10" s="23"/>
      <c r="K10" s="23"/>
      <c r="L10" s="23"/>
      <c r="M10" s="23"/>
      <c r="N10" s="23"/>
      <c r="O10" s="112">
        <v>1</v>
      </c>
      <c r="P10" s="113">
        <v>0.99</v>
      </c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>
        <v>1</v>
      </c>
      <c r="AE10" s="23">
        <v>0.99</v>
      </c>
      <c r="AF10" s="23"/>
      <c r="AG10" s="23">
        <v>9.436792981326849E-3</v>
      </c>
      <c r="AH10" s="23">
        <v>9.3367743077782325E-3</v>
      </c>
      <c r="AI10" s="23"/>
      <c r="AJ10" s="23"/>
      <c r="AK10" s="67" t="s">
        <v>18</v>
      </c>
      <c r="AL10" s="97">
        <v>1.8773567289105082E-2</v>
      </c>
      <c r="AM10" s="67" t="s">
        <v>18</v>
      </c>
      <c r="AN10" s="23">
        <v>1.8866935032182862E-2</v>
      </c>
      <c r="AO10" s="23">
        <v>1.8773567289105082E-2</v>
      </c>
      <c r="AP10" s="23">
        <v>1.8680199546027301E-2</v>
      </c>
      <c r="AQ10" s="23"/>
      <c r="AR10" s="92">
        <v>-1.8866935032182862E-2</v>
      </c>
      <c r="AS10" s="93">
        <v>-1.8773567289105082E-2</v>
      </c>
      <c r="AT10" s="90">
        <v>0.98131980045397271</v>
      </c>
      <c r="AU10" s="64"/>
    </row>
    <row r="11" spans="2:54">
      <c r="B11" s="12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5"/>
    </row>
    <row r="12" spans="2:54">
      <c r="B12" s="12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5"/>
    </row>
    <row r="13" spans="2:54">
      <c r="B13" s="12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5"/>
    </row>
    <row r="14" spans="2:54">
      <c r="B14" s="12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5"/>
    </row>
    <row r="15" spans="2:54">
      <c r="B15" s="12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5"/>
    </row>
    <row r="16" spans="2:54">
      <c r="B16" s="12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5"/>
    </row>
    <row r="17" spans="2:47">
      <c r="B17" s="12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5"/>
    </row>
    <row r="18" spans="2:47">
      <c r="B18" s="12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5"/>
    </row>
    <row r="19" spans="2:47">
      <c r="B19" s="12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5"/>
    </row>
    <row r="20" spans="2:47">
      <c r="B20" s="12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5"/>
    </row>
    <row r="21" spans="2:47">
      <c r="B21" s="12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5"/>
    </row>
    <row r="22" spans="2:47">
      <c r="B22" s="12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5"/>
    </row>
    <row r="23" spans="2:47">
      <c r="B23" s="12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9"/>
    </row>
    <row r="24" spans="2:47">
      <c r="B24" s="12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9"/>
    </row>
    <row r="25" spans="2:47">
      <c r="B25" s="12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9"/>
    </row>
    <row r="26" spans="2:47" ht="19.5" thickBot="1">
      <c r="B26" s="20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2"/>
    </row>
    <row r="27" spans="2:47"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</row>
  </sheetData>
  <mergeCells count="16">
    <mergeCell ref="BA5:BB5"/>
    <mergeCell ref="BA6:BB6"/>
    <mergeCell ref="AR5:AT5"/>
    <mergeCell ref="C2:W2"/>
    <mergeCell ref="C5:E5"/>
    <mergeCell ref="G5:I5"/>
    <mergeCell ref="R5:S5"/>
    <mergeCell ref="U5:V5"/>
    <mergeCell ref="C6:E6"/>
    <mergeCell ref="G6:I6"/>
    <mergeCell ref="R6:S6"/>
    <mergeCell ref="U6:V6"/>
    <mergeCell ref="AR6:AT6"/>
    <mergeCell ref="X2:Y2"/>
    <mergeCell ref="AA2:AB2"/>
    <mergeCell ref="AD2:AE2"/>
  </mergeCells>
  <phoneticPr fontId="1"/>
  <pageMargins left="0.70866141732283472" right="0.70866141732283472" top="0.74803149606299213" bottom="0.74803149606299213" header="0.31496062992125984" footer="0.31496062992125984"/>
  <pageSetup paperSize="9" scale="70" orientation="landscape" r:id="rId1"/>
  <drawing r:id="rId2"/>
  <legacyDrawing r:id="rId3"/>
  <oleObjects>
    <oleObject progId="Equation.3" shapeId="12293" r:id="rId4"/>
    <oleObject progId="Equation.3" shapeId="12294" r:id="rId5"/>
  </oleObjects>
</worksheet>
</file>

<file path=xl/worksheets/sheet6.xml><?xml version="1.0" encoding="utf-8"?>
<worksheet xmlns="http://schemas.openxmlformats.org/spreadsheetml/2006/main" xmlns:r="http://schemas.openxmlformats.org/officeDocument/2006/relationships">
  <dimension ref="B1:BC27"/>
  <sheetViews>
    <sheetView topLeftCell="A2" workbookViewId="0">
      <selection activeCell="AG3" sqref="AG3"/>
    </sheetView>
  </sheetViews>
  <sheetFormatPr defaultRowHeight="18.75" outlineLevelCol="1"/>
  <cols>
    <col min="1" max="1" width="4.08984375" style="1" customWidth="1"/>
    <col min="2" max="2" width="1.81640625" style="1" customWidth="1"/>
    <col min="3" max="3" width="5.6328125" style="1" customWidth="1"/>
    <col min="4" max="4" width="5.54296875" style="1" customWidth="1"/>
    <col min="5" max="5" width="5.81640625" style="1" customWidth="1"/>
    <col min="6" max="6" width="4.1796875" style="1" customWidth="1"/>
    <col min="7" max="9" width="5.08984375" style="1" customWidth="1"/>
    <col min="10" max="10" width="4.54296875" style="1" customWidth="1"/>
    <col min="11" max="13" width="5.08984375" style="1" hidden="1" customWidth="1" outlineLevel="1"/>
    <col min="14" max="14" width="1.08984375" style="1" hidden="1" customWidth="1" outlineLevel="1"/>
    <col min="15" max="16" width="5.08984375" style="1" hidden="1" customWidth="1" outlineLevel="1"/>
    <col min="17" max="17" width="1.08984375" style="1" hidden="1" customWidth="1" outlineLevel="1"/>
    <col min="18" max="18" width="6.08984375" style="1" hidden="1" customWidth="1" outlineLevel="1"/>
    <col min="19" max="19" width="5.7265625" style="1" hidden="1" customWidth="1" outlineLevel="1"/>
    <col min="20" max="20" width="2.36328125" style="1" hidden="1" customWidth="1" outlineLevel="1"/>
    <col min="21" max="21" width="7" style="1" customWidth="1" collapsed="1"/>
    <col min="22" max="22" width="7.453125" style="1" customWidth="1"/>
    <col min="23" max="23" width="4.453125" style="1" customWidth="1"/>
    <col min="24" max="24" width="13.08984375" style="1" hidden="1" customWidth="1" outlineLevel="1"/>
    <col min="25" max="25" width="5.08984375" style="1" hidden="1" customWidth="1" outlineLevel="1"/>
    <col min="26" max="26" width="1" style="1" hidden="1" customWidth="1" outlineLevel="1"/>
    <col min="27" max="28" width="7.08984375" style="1" hidden="1" customWidth="1" outlineLevel="1"/>
    <col min="29" max="29" width="0.90625" style="1" hidden="1" customWidth="1" outlineLevel="1"/>
    <col min="30" max="31" width="5.08984375" style="1" hidden="1" customWidth="1" outlineLevel="1"/>
    <col min="32" max="32" width="1" style="1" hidden="1" customWidth="1" outlineLevel="1"/>
    <col min="33" max="33" width="9.08984375" style="1" hidden="1" customWidth="1" outlineLevel="1"/>
    <col min="34" max="34" width="5.08984375" style="1" hidden="1" customWidth="1" outlineLevel="1"/>
    <col min="35" max="35" width="1.08984375" style="1" hidden="1" customWidth="1" outlineLevel="1"/>
    <col min="36" max="36" width="6.08984375" style="1" customWidth="1" collapsed="1"/>
    <col min="37" max="37" width="4.26953125" style="1" customWidth="1"/>
    <col min="38" max="38" width="12.26953125" style="1" customWidth="1"/>
    <col min="39" max="39" width="4.26953125" style="1" customWidth="1"/>
    <col min="40" max="40" width="11.08984375" style="1" hidden="1" customWidth="1" outlineLevel="1"/>
    <col min="41" max="42" width="5.08984375" style="1" hidden="1" customWidth="1" outlineLevel="1"/>
    <col min="43" max="43" width="1.453125" style="1" hidden="1" customWidth="1" outlineLevel="1"/>
    <col min="44" max="44" width="6.453125" style="1" customWidth="1" collapsed="1"/>
    <col min="45" max="45" width="6" style="1" customWidth="1"/>
    <col min="46" max="46" width="6.1796875" style="1" customWidth="1"/>
    <col min="47" max="47" width="1.81640625" style="1" customWidth="1"/>
    <col min="48" max="48" width="4.54296875" style="1" hidden="1" customWidth="1" outlineLevel="1"/>
    <col min="49" max="49" width="5.36328125" style="1" hidden="1" customWidth="1" outlineLevel="1"/>
    <col min="50" max="50" width="5" style="1" hidden="1" customWidth="1" outlineLevel="1"/>
    <col min="51" max="51" width="5.1796875" style="1" hidden="1" customWidth="1" outlineLevel="1"/>
    <col min="52" max="52" width="1.36328125" style="1" hidden="1" customWidth="1" outlineLevel="1"/>
    <col min="53" max="53" width="5.54296875" style="1" hidden="1" customWidth="1" outlineLevel="1"/>
    <col min="54" max="54" width="6" style="1" hidden="1" customWidth="1" outlineLevel="1"/>
    <col min="55" max="55" width="8.7265625" style="1" collapsed="1"/>
    <col min="56" max="16384" width="8.7265625" style="1"/>
  </cols>
  <sheetData>
    <row r="1" spans="2:54" ht="19.5" thickBot="1"/>
    <row r="2" spans="2:54" s="5" customFormat="1" ht="66" customHeight="1">
      <c r="B2" s="2"/>
      <c r="C2" s="135" t="s">
        <v>33</v>
      </c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2" t="s">
        <v>49</v>
      </c>
      <c r="Y2" s="132"/>
      <c r="Z2" s="7"/>
      <c r="AA2" s="133" t="s">
        <v>50</v>
      </c>
      <c r="AB2" s="133"/>
      <c r="AC2" s="7"/>
      <c r="AD2" s="134" t="s">
        <v>51</v>
      </c>
      <c r="AE2" s="134"/>
      <c r="AF2" s="3"/>
      <c r="AG2" s="130" t="s">
        <v>52</v>
      </c>
      <c r="AH2" s="3"/>
      <c r="AI2" s="3"/>
      <c r="AJ2" s="74" t="s">
        <v>28</v>
      </c>
      <c r="AK2" s="3"/>
      <c r="AL2" s="3"/>
      <c r="AM2" s="3"/>
      <c r="AN2" s="3"/>
      <c r="AO2" s="3"/>
      <c r="AP2" s="3"/>
      <c r="AQ2" s="3"/>
      <c r="AR2" s="3"/>
      <c r="AS2" s="3"/>
      <c r="AT2" s="3"/>
      <c r="AU2" s="4"/>
    </row>
    <row r="3" spans="2:54" s="5" customFormat="1" ht="78.75" customHeight="1">
      <c r="B3" s="6"/>
      <c r="C3" s="7"/>
      <c r="D3" s="40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>
        <f t="array" ref="X3:Y3">TRANSPOSE(AJ8:AJ9)</f>
        <v>-1</v>
      </c>
      <c r="Y3" s="7">
        <v>1</v>
      </c>
      <c r="Z3" s="7"/>
      <c r="AA3" s="7">
        <f t="array" ref="AA3:AB4">MINVERSE(X8:Y9)</f>
        <v>5.0771347155350082</v>
      </c>
      <c r="AB3" s="7">
        <v>-4.9130392060528418</v>
      </c>
      <c r="AC3" s="7"/>
      <c r="AD3" s="7">
        <f t="array" ref="AD3:AE3">MMULT(X3:Y3,AA3:AB4)</f>
        <v>-9.99017392158785</v>
      </c>
      <c r="AE3" s="7">
        <v>9.989846385640778</v>
      </c>
      <c r="AF3" s="7"/>
      <c r="AG3" s="131">
        <f t="array" ref="AG3">MMULT(AD3:AE3,AJ8:AJ9)</f>
        <v>19.980020307228628</v>
      </c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8"/>
    </row>
    <row r="4" spans="2:54" s="5" customFormat="1" ht="23.25" customHeight="1">
      <c r="B4" s="6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>
        <v>-4.9130392060528418</v>
      </c>
      <c r="AB4" s="7">
        <v>5.076807179587937</v>
      </c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8"/>
    </row>
    <row r="5" spans="2:54" s="11" customFormat="1" ht="69.75" customHeight="1">
      <c r="B5" s="9"/>
      <c r="C5" s="142" t="s">
        <v>14</v>
      </c>
      <c r="D5" s="144"/>
      <c r="E5" s="143"/>
      <c r="F5" s="32"/>
      <c r="G5" s="142" t="s">
        <v>6</v>
      </c>
      <c r="H5" s="144"/>
      <c r="I5" s="143"/>
      <c r="J5" s="32"/>
      <c r="K5" s="32"/>
      <c r="L5" s="32"/>
      <c r="M5" s="32"/>
      <c r="N5" s="32"/>
      <c r="O5" s="32"/>
      <c r="P5" s="32"/>
      <c r="Q5" s="32"/>
      <c r="R5" s="132" t="s">
        <v>7</v>
      </c>
      <c r="S5" s="132"/>
      <c r="T5" s="32"/>
      <c r="U5" s="142" t="s">
        <v>27</v>
      </c>
      <c r="V5" s="143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3" t="s">
        <v>13</v>
      </c>
      <c r="AK5" s="32"/>
      <c r="AL5" s="33" t="s">
        <v>5</v>
      </c>
      <c r="AM5" s="32"/>
      <c r="AN5" s="32"/>
      <c r="AO5" s="32"/>
      <c r="AP5" s="32"/>
      <c r="AQ5" s="32"/>
      <c r="AR5" s="142" t="s">
        <v>4</v>
      </c>
      <c r="AS5" s="144"/>
      <c r="AT5" s="143"/>
      <c r="AU5" s="10"/>
      <c r="AW5" s="32"/>
      <c r="AX5" s="32"/>
      <c r="AY5" s="32"/>
      <c r="AZ5" s="32"/>
      <c r="BA5" s="142" t="s">
        <v>41</v>
      </c>
      <c r="BB5" s="143"/>
    </row>
    <row r="6" spans="2:54" ht="21.75">
      <c r="B6" s="12"/>
      <c r="C6" s="137" t="s">
        <v>0</v>
      </c>
      <c r="D6" s="138"/>
      <c r="E6" s="139"/>
      <c r="F6" s="30"/>
      <c r="G6" s="137" t="s">
        <v>1</v>
      </c>
      <c r="H6" s="140"/>
      <c r="I6" s="141"/>
      <c r="J6" s="30"/>
      <c r="K6" s="30" t="s">
        <v>2</v>
      </c>
      <c r="L6" s="30"/>
      <c r="M6" s="30"/>
      <c r="N6" s="30"/>
      <c r="O6" s="30" t="s">
        <v>3</v>
      </c>
      <c r="P6" s="30"/>
      <c r="Q6" s="30"/>
      <c r="R6" s="140" t="s">
        <v>12</v>
      </c>
      <c r="S6" s="140"/>
      <c r="T6" s="30"/>
      <c r="U6" s="137" t="s">
        <v>8</v>
      </c>
      <c r="V6" s="141"/>
      <c r="W6" s="30"/>
      <c r="X6" s="100" t="s">
        <v>45</v>
      </c>
      <c r="Y6" s="100"/>
      <c r="Z6" s="100"/>
      <c r="AA6" s="100" t="s">
        <v>46</v>
      </c>
      <c r="AB6" s="100"/>
      <c r="AC6" s="100"/>
      <c r="AD6" s="100" t="s">
        <v>47</v>
      </c>
      <c r="AE6" s="100"/>
      <c r="AF6" s="100"/>
      <c r="AG6" s="100" t="s">
        <v>48</v>
      </c>
      <c r="AH6" s="30"/>
      <c r="AI6" s="30"/>
      <c r="AJ6" s="31" t="s">
        <v>9</v>
      </c>
      <c r="AK6" s="30"/>
      <c r="AL6" s="31" t="s">
        <v>10</v>
      </c>
      <c r="AM6" s="30"/>
      <c r="AN6" s="100" t="s">
        <v>34</v>
      </c>
      <c r="AO6" s="30"/>
      <c r="AP6" s="30"/>
      <c r="AQ6" s="30"/>
      <c r="AR6" s="137" t="s">
        <v>11</v>
      </c>
      <c r="AS6" s="140"/>
      <c r="AT6" s="141"/>
      <c r="AU6" s="15"/>
      <c r="AW6" s="100" t="s">
        <v>40</v>
      </c>
      <c r="AX6" s="100"/>
      <c r="AY6" s="100"/>
      <c r="AZ6" s="100"/>
      <c r="BA6" s="137" t="s">
        <v>42</v>
      </c>
      <c r="BB6" s="141"/>
    </row>
    <row r="7" spans="2:54" s="18" customFormat="1">
      <c r="B7" s="16"/>
      <c r="C7" s="61" t="s">
        <v>19</v>
      </c>
      <c r="D7" s="62" t="s">
        <v>20</v>
      </c>
      <c r="E7" s="63" t="s">
        <v>21</v>
      </c>
      <c r="F7" s="59"/>
      <c r="G7" s="61" t="s">
        <v>19</v>
      </c>
      <c r="H7" s="62" t="s">
        <v>20</v>
      </c>
      <c r="I7" s="63" t="s">
        <v>21</v>
      </c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61" t="s">
        <v>24</v>
      </c>
      <c r="V7" s="63" t="s">
        <v>25</v>
      </c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14"/>
      <c r="AK7" s="59"/>
      <c r="AL7" s="14"/>
      <c r="AM7" s="59"/>
      <c r="AN7" s="59"/>
      <c r="AO7" s="59"/>
      <c r="AP7" s="59"/>
      <c r="AQ7" s="59"/>
      <c r="AR7" s="61" t="s">
        <v>19</v>
      </c>
      <c r="AS7" s="62" t="s">
        <v>20</v>
      </c>
      <c r="AT7" s="63" t="s">
        <v>21</v>
      </c>
      <c r="AU7" s="17"/>
      <c r="BA7" s="105"/>
      <c r="BB7" s="106"/>
    </row>
    <row r="8" spans="2:54" s="65" customFormat="1" ht="24.75" customHeight="1">
      <c r="B8" s="66" t="s">
        <v>19</v>
      </c>
      <c r="C8" s="75">
        <v>1</v>
      </c>
      <c r="D8" s="42">
        <v>0</v>
      </c>
      <c r="E8" s="43">
        <v>0</v>
      </c>
      <c r="F8" s="67" t="s">
        <v>24</v>
      </c>
      <c r="G8" s="24">
        <v>1</v>
      </c>
      <c r="H8" s="25">
        <v>1</v>
      </c>
      <c r="I8" s="26">
        <v>1</v>
      </c>
      <c r="J8" s="67" t="s">
        <v>22</v>
      </c>
      <c r="K8" s="108">
        <f t="array" ref="K8:M9">MMULT(G8:I9,C8:E10)</f>
        <v>1</v>
      </c>
      <c r="L8" s="114">
        <v>1</v>
      </c>
      <c r="M8" s="109">
        <v>1</v>
      </c>
      <c r="N8" s="23"/>
      <c r="O8" s="108">
        <f t="array" ref="O8:P10">TRANSPOSE(G8:I9)</f>
        <v>1</v>
      </c>
      <c r="P8" s="109">
        <v>1.01</v>
      </c>
      <c r="Q8" s="23"/>
      <c r="R8" s="101">
        <f t="array" ref="R8:S9">MMULT(K8:M9,O8:P10)</f>
        <v>3</v>
      </c>
      <c r="S8" s="102">
        <v>3</v>
      </c>
      <c r="T8" s="23"/>
      <c r="U8" s="34">
        <v>0.1</v>
      </c>
      <c r="V8" s="35">
        <v>0</v>
      </c>
      <c r="W8" s="67" t="s">
        <v>22</v>
      </c>
      <c r="X8" s="23">
        <f t="array" ref="X8:Y9">R8:S9+U8:V9</f>
        <v>3.1</v>
      </c>
      <c r="Y8" s="23">
        <v>3</v>
      </c>
      <c r="Z8" s="23"/>
      <c r="AA8" s="23">
        <f t="array" ref="AA8:AB9">MINVERSE(X8:Y9)</f>
        <v>5.0771347155350082</v>
      </c>
      <c r="AB8" s="23">
        <v>-4.9130392060528418</v>
      </c>
      <c r="AC8" s="23"/>
      <c r="AD8" s="23">
        <f t="array" ref="AD8:AE10">MMULT(C8:E10,O8:P10)</f>
        <v>1</v>
      </c>
      <c r="AE8" s="23">
        <v>1.01</v>
      </c>
      <c r="AF8" s="23"/>
      <c r="AG8" s="23">
        <f t="array" ref="AG8:AH10">MMULT(AD8:AE10,AA8:AB9)</f>
        <v>0.11496511742163751</v>
      </c>
      <c r="AH8" s="23">
        <v>0.21453604533097437</v>
      </c>
      <c r="AI8" s="23"/>
      <c r="AJ8" s="98">
        <v>-1</v>
      </c>
      <c r="AK8" s="67" t="s">
        <v>16</v>
      </c>
      <c r="AL8" s="73">
        <f t="array" ref="AL8:AL10">MMULT(AG8:AH10,AJ8:AJ9)</f>
        <v>9.9570927909336859E-2</v>
      </c>
      <c r="AM8" s="67" t="s">
        <v>16</v>
      </c>
      <c r="AN8" s="23">
        <f t="array" ref="AN8:AP10">MMULT(AG8:AH10,K8:M9)</f>
        <v>0.33164652320592158</v>
      </c>
      <c r="AO8" s="23">
        <v>0.32950116275261188</v>
      </c>
      <c r="AP8" s="23">
        <v>0.32735580229930217</v>
      </c>
      <c r="AQ8" s="23"/>
      <c r="AR8" s="69">
        <f t="array" ref="AR8:AT10">C8:E10-AN8:AP10</f>
        <v>0.66835347679407842</v>
      </c>
      <c r="AS8" s="79">
        <v>-0.32950116275261188</v>
      </c>
      <c r="AT8" s="86">
        <v>-0.32735580229930217</v>
      </c>
      <c r="AU8" s="64"/>
      <c r="AV8" s="107" t="s">
        <v>43</v>
      </c>
      <c r="AW8" s="120">
        <f t="array" ref="AW8:AY9">MMULT(G8:I9,AR8:AT10)</f>
        <v>1.1496511742162541E-2</v>
      </c>
      <c r="AX8" s="121">
        <v>1.640955094821539E-2</v>
      </c>
      <c r="AY8" s="122">
        <v>2.1322590154268295E-2</v>
      </c>
      <c r="BA8" s="116">
        <f t="array" ref="BA8:BB9">MMULT(AW8:AY9,O8:P10)</f>
        <v>4.9228652844646226E-2</v>
      </c>
      <c r="BB8" s="117">
        <v>4.913039206052517E-2</v>
      </c>
    </row>
    <row r="9" spans="2:54" s="65" customFormat="1" ht="26.25" customHeight="1">
      <c r="B9" s="66" t="s">
        <v>20</v>
      </c>
      <c r="C9" s="44">
        <v>0</v>
      </c>
      <c r="D9" s="45">
        <v>1</v>
      </c>
      <c r="E9" s="46">
        <v>0</v>
      </c>
      <c r="F9" s="67" t="s">
        <v>25</v>
      </c>
      <c r="G9" s="27">
        <v>1.01</v>
      </c>
      <c r="H9" s="28">
        <v>1</v>
      </c>
      <c r="I9" s="29">
        <v>0.99</v>
      </c>
      <c r="J9" s="67" t="s">
        <v>23</v>
      </c>
      <c r="K9" s="112">
        <v>1.01</v>
      </c>
      <c r="L9" s="115">
        <v>1</v>
      </c>
      <c r="M9" s="113">
        <v>0.99</v>
      </c>
      <c r="N9" s="23"/>
      <c r="O9" s="110">
        <v>1</v>
      </c>
      <c r="P9" s="111">
        <v>1</v>
      </c>
      <c r="Q9" s="23"/>
      <c r="R9" s="103">
        <v>3</v>
      </c>
      <c r="S9" s="104">
        <v>3.0002000000000004</v>
      </c>
      <c r="T9" s="23"/>
      <c r="U9" s="36">
        <v>0</v>
      </c>
      <c r="V9" s="37">
        <v>0.1</v>
      </c>
      <c r="W9" s="67" t="s">
        <v>23</v>
      </c>
      <c r="X9" s="23">
        <v>3</v>
      </c>
      <c r="Y9" s="23">
        <v>3.1002000000000005</v>
      </c>
      <c r="Z9" s="23"/>
      <c r="AA9" s="23">
        <v>-4.9130392060528418</v>
      </c>
      <c r="AB9" s="23">
        <v>5.076807179587937</v>
      </c>
      <c r="AC9" s="23"/>
      <c r="AD9" s="23">
        <v>1</v>
      </c>
      <c r="AE9" s="23">
        <v>1</v>
      </c>
      <c r="AF9" s="23"/>
      <c r="AG9" s="23">
        <v>0.16409550948216634</v>
      </c>
      <c r="AH9" s="23">
        <v>0.1637679735350952</v>
      </c>
      <c r="AI9" s="23"/>
      <c r="AJ9" s="39">
        <v>1</v>
      </c>
      <c r="AK9" s="67" t="s">
        <v>17</v>
      </c>
      <c r="AL9" s="78">
        <v>-3.2753594707113365E-4</v>
      </c>
      <c r="AM9" s="67" t="s">
        <v>17</v>
      </c>
      <c r="AN9" s="23">
        <v>0.32950116275261249</v>
      </c>
      <c r="AO9" s="23">
        <v>0.32786348301726154</v>
      </c>
      <c r="AP9" s="23">
        <v>0.32622580328191059</v>
      </c>
      <c r="AQ9" s="23"/>
      <c r="AR9" s="80">
        <v>-0.32950116275261249</v>
      </c>
      <c r="AS9" s="81">
        <v>0.67213651698273846</v>
      </c>
      <c r="AT9" s="87">
        <v>-0.32622580328191059</v>
      </c>
      <c r="AU9" s="64"/>
      <c r="AV9" s="107" t="s">
        <v>44</v>
      </c>
      <c r="AW9" s="123">
        <v>2.1453604533096415E-2</v>
      </c>
      <c r="AX9" s="124">
        <v>1.6376797353508388E-2</v>
      </c>
      <c r="AY9" s="125">
        <v>1.1299990173920471E-2</v>
      </c>
      <c r="BA9" s="118">
        <v>4.9130392060525274E-2</v>
      </c>
      <c r="BB9" s="119">
        <v>4.923192820411703E-2</v>
      </c>
    </row>
    <row r="10" spans="2:54" s="65" customFormat="1" ht="27" customHeight="1">
      <c r="B10" s="66" t="s">
        <v>21</v>
      </c>
      <c r="C10" s="47">
        <f>E8</f>
        <v>0</v>
      </c>
      <c r="D10" s="48">
        <v>0</v>
      </c>
      <c r="E10" s="49">
        <v>1</v>
      </c>
      <c r="F10" s="23"/>
      <c r="G10" s="23"/>
      <c r="H10" s="23"/>
      <c r="I10" s="23"/>
      <c r="J10" s="23"/>
      <c r="K10" s="23"/>
      <c r="L10" s="23"/>
      <c r="M10" s="23"/>
      <c r="N10" s="23"/>
      <c r="O10" s="112">
        <v>1</v>
      </c>
      <c r="P10" s="113">
        <v>0.99</v>
      </c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>
        <v>1</v>
      </c>
      <c r="AE10" s="23">
        <v>0.99</v>
      </c>
      <c r="AF10" s="23"/>
      <c r="AG10" s="23">
        <v>0.21322590154269516</v>
      </c>
      <c r="AH10" s="23">
        <v>0.11299990173921604</v>
      </c>
      <c r="AI10" s="23"/>
      <c r="AJ10" s="23"/>
      <c r="AK10" s="67" t="s">
        <v>18</v>
      </c>
      <c r="AL10" s="97">
        <v>-0.10022599980347913</v>
      </c>
      <c r="AM10" s="67" t="s">
        <v>18</v>
      </c>
      <c r="AN10" s="23">
        <v>0.32735580229930339</v>
      </c>
      <c r="AO10" s="23">
        <v>0.3262258032819112</v>
      </c>
      <c r="AP10" s="23">
        <v>0.32509580426451901</v>
      </c>
      <c r="AQ10" s="23"/>
      <c r="AR10" s="88">
        <v>-0.32735580229930339</v>
      </c>
      <c r="AS10" s="89">
        <v>-0.3262258032819112</v>
      </c>
      <c r="AT10" s="90">
        <v>0.67490419573548099</v>
      </c>
      <c r="AU10" s="64"/>
    </row>
    <row r="11" spans="2:54">
      <c r="B11" s="12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5"/>
    </row>
    <row r="12" spans="2:54">
      <c r="B12" s="12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5"/>
    </row>
    <row r="13" spans="2:54">
      <c r="B13" s="12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5"/>
    </row>
    <row r="14" spans="2:54">
      <c r="B14" s="12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5"/>
    </row>
    <row r="15" spans="2:54">
      <c r="B15" s="12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5"/>
    </row>
    <row r="16" spans="2:54">
      <c r="B16" s="12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5"/>
    </row>
    <row r="17" spans="2:47">
      <c r="B17" s="12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5"/>
    </row>
    <row r="18" spans="2:47">
      <c r="B18" s="12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5"/>
    </row>
    <row r="19" spans="2:47">
      <c r="B19" s="12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5"/>
    </row>
    <row r="20" spans="2:47">
      <c r="B20" s="12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5"/>
    </row>
    <row r="21" spans="2:47">
      <c r="B21" s="12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5"/>
    </row>
    <row r="22" spans="2:47">
      <c r="B22" s="12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5"/>
    </row>
    <row r="23" spans="2:47">
      <c r="B23" s="12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9"/>
    </row>
    <row r="24" spans="2:47">
      <c r="B24" s="12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9"/>
    </row>
    <row r="25" spans="2:47">
      <c r="B25" s="12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9"/>
    </row>
    <row r="26" spans="2:47" ht="19.5" thickBot="1">
      <c r="B26" s="20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2"/>
    </row>
    <row r="27" spans="2:47"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</row>
  </sheetData>
  <mergeCells count="16">
    <mergeCell ref="BA5:BB5"/>
    <mergeCell ref="BA6:BB6"/>
    <mergeCell ref="AR5:AT5"/>
    <mergeCell ref="C2:W2"/>
    <mergeCell ref="C5:E5"/>
    <mergeCell ref="G5:I5"/>
    <mergeCell ref="R5:S5"/>
    <mergeCell ref="U5:V5"/>
    <mergeCell ref="C6:E6"/>
    <mergeCell ref="G6:I6"/>
    <mergeCell ref="R6:S6"/>
    <mergeCell ref="U6:V6"/>
    <mergeCell ref="AR6:AT6"/>
    <mergeCell ref="X2:Y2"/>
    <mergeCell ref="AA2:AB2"/>
    <mergeCell ref="AD2:AE2"/>
  </mergeCells>
  <phoneticPr fontId="1"/>
  <pageMargins left="0.70866141732283472" right="0.70866141732283472" top="0.74803149606299213" bottom="0.74803149606299213" header="0.31496062992125984" footer="0.31496062992125984"/>
  <pageSetup paperSize="9" scale="70" orientation="landscape" r:id="rId1"/>
  <drawing r:id="rId2"/>
  <legacyDrawing r:id="rId3"/>
  <oleObjects>
    <oleObject progId="Equation.3" shapeId="13313" r:id="rId4"/>
    <oleObject progId="Equation.3" shapeId="13314" r:id="rId5"/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6</vt:i4>
      </vt:variant>
    </vt:vector>
  </HeadingPairs>
  <TitlesOfParts>
    <vt:vector size="6" baseType="lpstr">
      <vt:lpstr>Standard</vt:lpstr>
      <vt:lpstr>Case 1</vt:lpstr>
      <vt:lpstr>Case 2</vt:lpstr>
      <vt:lpstr>Case 3</vt:lpstr>
      <vt:lpstr>Case 4</vt:lpstr>
      <vt:lpstr>Case 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石川 眞</dc:creator>
  <cp:lastModifiedBy>Ishikawa</cp:lastModifiedBy>
  <cp:lastPrinted>2011-04-22T04:56:33Z</cp:lastPrinted>
  <dcterms:created xsi:type="dcterms:W3CDTF">2011-04-22T02:04:28Z</dcterms:created>
  <dcterms:modified xsi:type="dcterms:W3CDTF">2011-05-06T04:41:45Z</dcterms:modified>
</cp:coreProperties>
</file>